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Licitados\Quadra Centro de Lazer\"/>
    </mc:Choice>
  </mc:AlternateContent>
  <bookViews>
    <workbookView xWindow="0" yWindow="0" windowWidth="21600" windowHeight="9735"/>
  </bookViews>
  <sheets>
    <sheet name="orçamento" sheetId="1" r:id="rId1"/>
  </sheets>
  <definedNames>
    <definedName name="_xlnm.Print_Area" localSheetId="0">orçamento!$A$1:$I$118</definedName>
  </definedNames>
  <calcPr calcId="152511"/>
</workbook>
</file>

<file path=xl/calcChain.xml><?xml version="1.0" encoding="utf-8"?>
<calcChain xmlns="http://schemas.openxmlformats.org/spreadsheetml/2006/main">
  <c r="H88" i="1" l="1"/>
  <c r="I88" i="1" s="1"/>
  <c r="H109" i="1" l="1"/>
  <c r="H110" i="1"/>
  <c r="H108" i="1"/>
  <c r="H101" i="1"/>
  <c r="H102" i="1"/>
  <c r="H103" i="1"/>
  <c r="H104" i="1"/>
  <c r="H105" i="1"/>
  <c r="H100" i="1"/>
  <c r="H94" i="1"/>
  <c r="H95" i="1"/>
  <c r="H96" i="1"/>
  <c r="H97" i="1"/>
  <c r="H93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9" i="1"/>
  <c r="H90" i="1"/>
  <c r="H74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55" i="1"/>
  <c r="H45" i="1"/>
  <c r="H46" i="1"/>
  <c r="H47" i="1"/>
  <c r="H48" i="1"/>
  <c r="H49" i="1"/>
  <c r="H50" i="1"/>
  <c r="H51" i="1"/>
  <c r="H52" i="1"/>
  <c r="H44" i="1"/>
  <c r="H38" i="1"/>
  <c r="H39" i="1"/>
  <c r="H40" i="1"/>
  <c r="H41" i="1"/>
  <c r="H37" i="1"/>
  <c r="H33" i="1"/>
  <c r="H34" i="1"/>
  <c r="H32" i="1"/>
  <c r="H29" i="1"/>
  <c r="H28" i="1"/>
  <c r="H24" i="1"/>
  <c r="H25" i="1"/>
  <c r="H23" i="1"/>
  <c r="H17" i="1"/>
  <c r="H18" i="1"/>
  <c r="H19" i="1"/>
  <c r="H20" i="1"/>
  <c r="H16" i="1"/>
  <c r="I78" i="1" l="1"/>
  <c r="I84" i="1" l="1"/>
  <c r="I85" i="1"/>
  <c r="I86" i="1"/>
  <c r="I87" i="1"/>
  <c r="I89" i="1"/>
  <c r="I90" i="1"/>
  <c r="I83" i="1" l="1"/>
  <c r="I82" i="1"/>
  <c r="I81" i="1"/>
  <c r="I77" i="1"/>
  <c r="I79" i="1"/>
  <c r="I80" i="1"/>
  <c r="I74" i="1"/>
  <c r="I75" i="1"/>
  <c r="I76" i="1"/>
  <c r="I71" i="1"/>
  <c r="I97" i="1"/>
  <c r="I91" i="1" l="1"/>
  <c r="I69" i="1"/>
  <c r="I65" i="1"/>
  <c r="I66" i="1"/>
  <c r="I67" i="1"/>
  <c r="I68" i="1"/>
  <c r="I70" i="1"/>
  <c r="I58" i="1"/>
  <c r="I33" i="1" l="1"/>
  <c r="I34" i="1"/>
  <c r="I19" i="1" l="1"/>
  <c r="I46" i="1" l="1"/>
  <c r="I47" i="1"/>
  <c r="I48" i="1"/>
  <c r="I49" i="1"/>
  <c r="I32" i="1" l="1"/>
  <c r="I35" i="1" s="1"/>
  <c r="I52" i="1" l="1"/>
  <c r="I51" i="1"/>
  <c r="I50" i="1"/>
  <c r="I44" i="1" l="1"/>
  <c r="I45" i="1"/>
  <c r="I102" i="1" l="1"/>
  <c r="I103" i="1"/>
  <c r="I104" i="1"/>
  <c r="I105" i="1"/>
  <c r="I63" i="1" l="1"/>
  <c r="I64" i="1"/>
  <c r="I59" i="1"/>
  <c r="I60" i="1"/>
  <c r="I61" i="1"/>
  <c r="I62" i="1"/>
  <c r="I101" i="1" l="1"/>
  <c r="I110" i="1"/>
  <c r="I53" i="1"/>
  <c r="I109" i="1"/>
  <c r="I16" i="1"/>
  <c r="I37" i="1" l="1"/>
  <c r="I56" i="1" l="1"/>
  <c r="I57" i="1"/>
  <c r="I55" i="1"/>
  <c r="I72" i="1" l="1"/>
  <c r="I29" i="1"/>
  <c r="I24" i="1"/>
  <c r="I25" i="1"/>
  <c r="I108" i="1"/>
  <c r="I111" i="1" s="1"/>
  <c r="I100" i="1"/>
  <c r="I94" i="1"/>
  <c r="I95" i="1"/>
  <c r="I96" i="1"/>
  <c r="I93" i="1"/>
  <c r="I38" i="1"/>
  <c r="I39" i="1"/>
  <c r="I40" i="1"/>
  <c r="I41" i="1"/>
  <c r="I23" i="1"/>
  <c r="I28" i="1"/>
  <c r="I18" i="1"/>
  <c r="I20" i="1"/>
  <c r="I17" i="1"/>
  <c r="I98" i="1" l="1"/>
  <c r="I42" i="1"/>
  <c r="I21" i="1"/>
  <c r="I106" i="1"/>
  <c r="I26" i="1"/>
  <c r="I30" i="1"/>
  <c r="I112" i="1" l="1"/>
</calcChain>
</file>

<file path=xl/sharedStrings.xml><?xml version="1.0" encoding="utf-8"?>
<sst xmlns="http://schemas.openxmlformats.org/spreadsheetml/2006/main" count="359" uniqueCount="199">
  <si>
    <t>PLANILHA ORÇAMENTÁRIA</t>
  </si>
  <si>
    <t>BDI</t>
  </si>
  <si>
    <t>DESCRIÇÃO</t>
  </si>
  <si>
    <t>UNID</t>
  </si>
  <si>
    <t>QUANT</t>
  </si>
  <si>
    <t>VALOR UNITÁRIO</t>
  </si>
  <si>
    <t>VALOR TOTAL</t>
  </si>
  <si>
    <t>T</t>
  </si>
  <si>
    <t>TAB.</t>
  </si>
  <si>
    <t>TOTAL DA OBRA</t>
  </si>
  <si>
    <t>RESPONSÁVEIS TÉCNICOS</t>
  </si>
  <si>
    <t>RESPONSÁVEL LEGAL</t>
  </si>
  <si>
    <t>Assinatura:</t>
  </si>
  <si>
    <t>TOMADOR:  PREFEITURA MUNICIPAL DE ITIRAPUÃ/SP</t>
  </si>
  <si>
    <t>Prefeito Municipal</t>
  </si>
  <si>
    <t xml:space="preserve">TOTAL DO ITEM </t>
  </si>
  <si>
    <t>VALOR UNITÁRIO COM BDI</t>
  </si>
  <si>
    <t>SINAPI</t>
  </si>
  <si>
    <t>M</t>
  </si>
  <si>
    <t>ITEM</t>
  </si>
  <si>
    <t>Nome: Gerson Luiz Alves</t>
  </si>
  <si>
    <t>RG: 21.189.116</t>
  </si>
  <si>
    <t>TOTAL DO ITEM</t>
  </si>
  <si>
    <t>PINTURA</t>
  </si>
  <si>
    <t>SERVIÇOS INICIAIS</t>
  </si>
  <si>
    <t xml:space="preserve">                                                                                            ESTADO DE SÃO PAULO
                                                                                            C.N.P.J MF45.317.955/0001-05</t>
  </si>
  <si>
    <t>KG</t>
  </si>
  <si>
    <t>COBERTURA</t>
  </si>
  <si>
    <t>REVESTIMENTO  (PISO E PAREDE)</t>
  </si>
  <si>
    <t>CHAPISCO APLICADO EM ALVENARIAS E ESTRUTURAS DE CONCRETO INTERNAS, COM COLHER DE PEDREIRO. ARGAMASSA TRAÇO 1:3 COM PREPARO EM BETONEIRA 400 L.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</si>
  <si>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</si>
  <si>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ENDEREÇO: RUA GALDINA DIAS COSTA, 4847, ITIRAPUÃ - SP</t>
  </si>
  <si>
    <t>EMPREENDIMENTO: REFORMA DA QUADRA COBERTA CENTRO DE LAZER JOSÉ ANTONIO DA SILVA</t>
  </si>
  <si>
    <t>INFRAESTRUTURA</t>
  </si>
  <si>
    <t>SUPERESTRUTURA</t>
  </si>
  <si>
    <t>CÓDIGO</t>
  </si>
  <si>
    <t>5.1</t>
  </si>
  <si>
    <t>5.2</t>
  </si>
  <si>
    <t>5.3</t>
  </si>
  <si>
    <t>5.4</t>
  </si>
  <si>
    <t>5.5</t>
  </si>
  <si>
    <t>6.1</t>
  </si>
  <si>
    <t>6.2</t>
  </si>
  <si>
    <t>7.1</t>
  </si>
  <si>
    <t>7.2</t>
  </si>
  <si>
    <t>8.1</t>
  </si>
  <si>
    <t>8.2</t>
  </si>
  <si>
    <t>8.3</t>
  </si>
  <si>
    <t>8.4</t>
  </si>
  <si>
    <t>4.1</t>
  </si>
  <si>
    <t>3.1</t>
  </si>
  <si>
    <t>3.2</t>
  </si>
  <si>
    <t>2.1</t>
  </si>
  <si>
    <t>2.2</t>
  </si>
  <si>
    <t>2.3</t>
  </si>
  <si>
    <t>1.1</t>
  </si>
  <si>
    <t>1.2</t>
  </si>
  <si>
    <t>1.3</t>
  </si>
  <si>
    <t>1.4</t>
  </si>
  <si>
    <t>Data de preço: 01/03/2022</t>
  </si>
  <si>
    <t>M²</t>
  </si>
  <si>
    <t>M³</t>
  </si>
  <si>
    <t>7.3</t>
  </si>
  <si>
    <t>7.4</t>
  </si>
  <si>
    <t>FABRICAÇÃO, MONTAGEM E DESMONTAGEM DE FÔRMA PARA VIGA BALDRAME, EM MADEIRA SERRADA, E=25 MM, 4 UTILIZAÇÕES. AF_06/2017</t>
  </si>
  <si>
    <t>CONCRETAGEM DE VIGAS BALDRAMES, FCK 30 MPA, COM USO DE BOMBA LANÇAMENTO, ADENSAMENTO E ACABAMENTO. AF_06/2017</t>
  </si>
  <si>
    <t>ESTACA BROCA DE CONCRETO, DIÂMETRO DE 20CM, ESCAVAÇÃO MANUAL COM TRADO CONCHA, COM ARMADURA DE ARRANQUE. AF_05/2020</t>
  </si>
  <si>
    <t>ARMAÇÃO DE PILAR OU VIGA DE UMA ESTRUTURA CONVENCIONAL DE CONCRETO ARMADO EM UMA EDIFICAÇÃO TÉRREA OU SOBRADO UTILIZANDO AÇO CA-50 DE 10,0 MM - MONTAGEM. AF_12/2015</t>
  </si>
  <si>
    <t>CONCRETAGEM DE PILARES, FCK = 25 MPA, COM USO DE BOMBA - LANÇAMENTO, ADENSAMENTO E ACABAMENTO. AF_02/2022</t>
  </si>
  <si>
    <t>LIMPEZA DE SUPERFÍCIE COM JATO DE ALTA PRESSÃO. AF_04/2019</t>
  </si>
  <si>
    <t>CDHU-184</t>
  </si>
  <si>
    <t xml:space="preserve">UN </t>
  </si>
  <si>
    <t>PINTURA DE PISO COM TINTA ACRÍLICA, APLICAÇÃO MANUAL, 3 DEMÃOS, INCLUSO FUNDO PREPARADOR. AF_05/2021</t>
  </si>
  <si>
    <t>APLICAÇÃO DE FUNDO SELADOR ACRÍLICO EM PAREDES, UMA DEMÃO. AF_06/2014</t>
  </si>
  <si>
    <t>APLICAÇÃO MANUAL DE PINTURA COM TINTA LÁTEX ACRÍLICA EM PAREDES, DUAS DEMÃOS. AF_06/2014</t>
  </si>
  <si>
    <t>REATERRO MANUAL APILOADO COM SOQUETE. AF_10/2017</t>
  </si>
  <si>
    <t>ESCAVAÇÃO VERTICAL A CÉU ABERTO, EM OBRAS DE EDIFICAÇÃO, INCLUINDO CARGA, DESCARGA E TRANSPORTE, EM SOLO DE 1ª CATEGORIA COM ESCAVADEIRA HIDRÁULICA (CAÇAMBA: 1,2 M³ / 155 HP), FROTA DE 3 CAMINHÕES BASCULANTES DE 18 M³, DMT ATÉ 1 KM E VELOCIDADE MÉDIA 14KM/H. AF_05/2020 - DESATERRO</t>
  </si>
  <si>
    <t>6.3</t>
  </si>
  <si>
    <t>SERVIÇOS FINAIS</t>
  </si>
  <si>
    <t>1.5</t>
  </si>
  <si>
    <t>PISO CIMENTADO, TRAÇO 1:3 (CIMENTO E AREIA), ACABAMENTO LISO, ESPESSURA 3,0 CM, PREPARO MECÂNICO DA ARGAMASSA. AF_09/2020 - PALCO</t>
  </si>
  <si>
    <t>CONTRAPISO EM ARGAMASSA TRAÇO 1:4 (CIMENTO E AREIA), PREPARO MECÂNICO COM BETONEIRA 400 L, APLICADO EM ÁREAS SECAS SOBRE LAJE, ADERIDO, ACABAMENTO NÃO REFORÇADO, ESPESSURA 2CM. AF_07/2021</t>
  </si>
  <si>
    <t>PLACA DE OBRA EM CHAPA DE ACO GALVANIZADO</t>
  </si>
  <si>
    <t xml:space="preserve">INSTALAÇÃO HIDRÁULICA </t>
  </si>
  <si>
    <t>9.2</t>
  </si>
  <si>
    <t>9.3</t>
  </si>
  <si>
    <t>CORRIMÃO SIMPLES, DIÂMETRO EXTERNO = 1 1/2", EM ALUMÍNIO. AF_04/2019_P</t>
  </si>
  <si>
    <t>DISJUNTOR BIPOLAR TIPO DIN, CORRENTE NOMINAL DE 32A - FORNECIMENTO E INSTALAÇÃO. AF_10/2020</t>
  </si>
  <si>
    <t>DISJUNTOR BIPOLAR TIPO DIN, CORRENTE NOMINAL DE 40A - FORNECIMENTO E INSTALAÇÃO. AF_10/2020</t>
  </si>
  <si>
    <t>DISJUNTOR TRIPOLAR TIPO DIN, CORRENTE NOMINAL DE 70A - FORNECIMENTO E INSTALAÇÃO. AF_10/2020</t>
  </si>
  <si>
    <t>QUADRO DE DISTRIBUIÇÃO DE ENERGIA EM CHAPA DE AÇO GALVANIZADO, DE EMBUTIR, COM BARRAMENTO TRIFÁSICO, PARA 18 DISJUNTORES DIN 100A - FORNECIMENTO E INSTALAÇÃO. AF_10/2020</t>
  </si>
  <si>
    <t>CABO DE COBRE FLEXÍVEL ISOLADO, 16 MM², ANTI-CHAMA 450/750 V, PARA CIRCUITOS TERMINAIS - FORNECIMENTO E INSTALAÇÃO. AF_12/2015 - PRETO</t>
  </si>
  <si>
    <t>CABO DE COBRE FLEXÍVEL ISOLADO, 16 MM², ANTI-CHAMA 450/750 V, PARA CIRCUITOS TERMINAIS - FORNECIMENTO E INSTALAÇÃO. AF_12/2015 - AZUL</t>
  </si>
  <si>
    <t>CABO DE COBRE FLEXÍVEL ISOLADO, 6 MM², ANTI-CHAMA 450/750 V, PARA CIRCUITOS TERMINAIS - FORNECIMENTO E INSTALAÇÃO. AF_12/2015 - PRETO</t>
  </si>
  <si>
    <t>CABO DE COBRE FLEXÍVEL ISOLADO, 6 MM², ANTI-CHAMA 450/750 V, PARA CIRCUITOS TERMINAIS - FORNECIMENTO E INSTALAÇÃO. AF_12/2015 - AZUL</t>
  </si>
  <si>
    <t>Cabo de cobre flexível blindado de 2 x 2,5 mm², isolamento 600V, isolação em VC/E 105°C - para detecção de incêndio</t>
  </si>
  <si>
    <t>REFLETOR LED 100W</t>
  </si>
  <si>
    <t>7.5</t>
  </si>
  <si>
    <t>TORNEIRA CROMADA TUBO MÓVEL, DE MESA, 1/2 OU 3/4, PARA PIA DE COZINHA, PADRÃO ALTO - FORNECIMENTO E INSTALAÇÃO. AF_01/2020</t>
  </si>
  <si>
    <t>ALVENARIA DE VEDAÇÃO DE BLOCOS VAZADOS DE CONCRETO DE 9X19X39 CM (ESPESSURA 9 CM) E ARGAMASSA DE ASSENTAMENTO COM PREPARO EM BETONEIRA. AF_12/2021</t>
  </si>
  <si>
    <t>CONCRETO FCK = 20MPA, TRAÇO 1:2,6:2,9 (EM MASSA SECA DE CIMENTO/ AREIAMÉDIA/ SEIXO ROLADO) - PREPARO MECÂNICO COM BETONEIRA 400 L. AF_05/2021</t>
  </si>
  <si>
    <t>DEMOLIÇÃO DE ALVENARIA DE BLOCO FURADO, DE FORMA MANUAL, SEM REAPROVEITAMENTO. AF_12/2017 - MURO E ESCADA</t>
  </si>
  <si>
    <t>RAMPA DE ACESSO AO PALCO</t>
  </si>
  <si>
    <t>7.6</t>
  </si>
  <si>
    <t>7.7</t>
  </si>
  <si>
    <t>7.8</t>
  </si>
  <si>
    <t>7.9</t>
  </si>
  <si>
    <t>7.10</t>
  </si>
  <si>
    <t>REDE DE PROTEÇÃO FIO 2 DE NYLON MEDINDO 22 METROS DE LARGURA POR 12 DE ALTURA NA MALHA 15X15.</t>
  </si>
  <si>
    <t>-</t>
  </si>
  <si>
    <t>EM ANEXO</t>
  </si>
  <si>
    <t>6.5</t>
  </si>
  <si>
    <t>6.6</t>
  </si>
  <si>
    <t>6.7</t>
  </si>
  <si>
    <t>Nome: Fabiano Amorim                                                           Odair Dalseco de Oliveira</t>
  </si>
  <si>
    <t>Secretário Municipal de Engenharia e Obras                      Engenheiro Civil</t>
  </si>
  <si>
    <t>Reg. Profissional: CAU-SP A27286-8                                      CREA: 040024594-0</t>
  </si>
  <si>
    <t>Assinatura:                                                                                  Assinatura:</t>
  </si>
  <si>
    <t>ESTRUTURA E COBERTURA QUADRA (PARTE EM FRENTE AO PALCO), INCLUSO AS TELHAS DA AMPLIAÇÃO E SUBSTITUIÇÃO E REPAROS</t>
  </si>
  <si>
    <t>SIFÃO DO TIPO FLEXÍVEL EM PVC 1 X 1.1/2 - FORNECIMENTO E INSTALAÇÃO. AF_01/2020</t>
  </si>
  <si>
    <t>VÁLVULA EM PLÁSTICO 1 PARA PIA, TANQUE OU LAVATÓRIO, COM OU SEM LADRÃO - FORNECIMENTO E INSTALAÇÃO. AF_01/2020</t>
  </si>
  <si>
    <t>TUBO PVC, SERIE NORMAL, ESGOTO PREDIAL, DN 40 MM, FORNECIDO E INSTALADO EM PRUMADA DE ESGOTO SANITÁRIO OU VENTILAÇÃO. AF_12/2014 - saída da pia até a grama</t>
  </si>
  <si>
    <t>LUVA SIMPLES, PVC, SERIE NORMAL, ESGOTO PREDIAL, DN 40 MM, JUNTA SOLDÁVEL, FORNECIDO E INSTALADO EM RAMAL DE DESCARGA OU RAMAL DE ESGOTO SANITÁRIO. AF_12/2014</t>
  </si>
  <si>
    <t>EXECUÇÃO DE PASSEIO (CALÇADA) OU PISO DE CONCRETO COM CONCRETO MOLDADO IN LOCO, USINADO, ACABAMENTO CONVENCIONAL, ESPESSURA 6 CM, ARMADO. AF _07/2016 - CALÇADA EXTERNA ATRAS DO PALCO</t>
  </si>
  <si>
    <t>IMPERMEABILIZAÇÃO DE SUPERFÍCIE COM ARGAMASSA POLIMÉRICA / MEMBRANA ACRÍLICA, 3 DEMÃOS. AF_06/2018</t>
  </si>
  <si>
    <t>PINTURA COM TINTA ALQUÍDICA DE ACABAMENTO (ESMALTE SINTÉTICO FOSCO) PULVERIZADA SOBRE SUPERFÍCIES METÁLICAS (EXCETO PERFIL) EXECUTADO EM OBRA (POR DEMÃO). AF_01/2020_P</t>
  </si>
  <si>
    <t>6.4</t>
  </si>
  <si>
    <t>ARMAÇÃO DE PILAR OU VIGA DE UMA ESTRUTURA CONVENCIONAL DE CONCRETO ARMADO EM UMA EDIFICAÇÃO TÉRREA OU SOBRADO UTILIZANDO AÇO CA-50 DE 8,0 MM- MONTAGEM. AF_12/2015</t>
  </si>
  <si>
    <t>ARMAÇÃO DE ESTRUTURAS DE CONCRETO ARMADO, EXCETO VIGAS, PILARES, LAJES E FUNDAÇÕES, UTILIZANDO AÇO CA-50 DE 8,0 MM - MONTAGEM. AF_12/2015</t>
  </si>
  <si>
    <t>6.8</t>
  </si>
  <si>
    <t>ARMAÇÃO DE PILAR OU VIGA DE UMA ESTRUTURA CONVENCIONAL DE CONCRETO ARMADO EM UMA EDIFICAÇÃO TÉRREA OU SOBRADO UTILIZANDO AÇO CA-60 DE 5,0 MM - MONTAGEM. AF_12/2015 -  estribos</t>
  </si>
  <si>
    <t>só os arcos = 348</t>
  </si>
  <si>
    <t>portão= 52,8</t>
  </si>
  <si>
    <t>REMOÇÃO DE PORTAS, DE FORMA MANUAL, SEM REAPROVEITAMENTO. AF_12/2017</t>
  </si>
  <si>
    <t>6.9</t>
  </si>
  <si>
    <t>9.1</t>
  </si>
  <si>
    <t>9.4</t>
  </si>
  <si>
    <t>9.5</t>
  </si>
  <si>
    <t>10.1</t>
  </si>
  <si>
    <t>10.2</t>
  </si>
  <si>
    <t>10.3</t>
  </si>
  <si>
    <r>
      <t>EXECUÇÃO DE CANALETA DE CONCRETO MOLDADO IN LOCO, ESPESSURA DE 0,07 M, GEOMETRIA TRAPEZOIDAL</t>
    </r>
    <r>
      <rPr>
        <sz val="10"/>
        <rFont val="Calibri"/>
        <family val="2"/>
        <scheme val="minor"/>
      </rPr>
      <t>. AF_08/2021</t>
    </r>
  </si>
  <si>
    <t>4.2</t>
  </si>
  <si>
    <t>4.3</t>
  </si>
  <si>
    <t>TELHAMENTO COM TELHA DE AÇO/ALUMÍNIO E = 0,5 MM, COM ATÉ 2 ÁGUAS, INCLUSO IÇAMENTO. AF_07/2019</t>
  </si>
  <si>
    <t>CONTRAVENTAMENTO COM CANTONEIRAS DE AÇO, ABAS IGUAIS, COM CONEXÕES PARAFUSADAS, INCLUSOS MÃO DE OBRA, TRANSPORTE E IÇAMENTO UTILIZANDO TALHAMANUAL, PARA EDIFÍCIOS DE ATÉ 2 PAVIMENTOS - FORNECIMENTO E INSTALAÇÃO. AF_01/2020_P - PERFIL "U"</t>
  </si>
  <si>
    <t>Itirapuã, 09 de maio de 2022</t>
  </si>
  <si>
    <t>DISJUNTOR MONOPOLAR TIPO DIN, CORRENTE NOMINAL DE 40A - FORNECIMENTO E INSTALAÇÃO. AF_10/2020</t>
  </si>
  <si>
    <t>CABO DE COBRE FLEXÍVEL ISOLADO, 4 MM², ANTI-CHAMA 450/750 V, PARA CIRCUITOS TERMINAIS - FORNECIMENTO E INSTALAÇÃO. AF_12/2015 - PRETO</t>
  </si>
  <si>
    <t>CABO DE COBRE FLEXÍVEL ISOLADO, 4 MM², ANTI-CHAMA 450/750 V, PARA CIRCUITOS TERMINAIS - FORNECIMENTO E INSTALAÇÃO. AF_12/2016 - AZUL</t>
  </si>
  <si>
    <t>QUADRO DE DISTRIBUIÇÃO DE ENERGIA EM CHAPA DE AÇO GALVANIZADO, DE EMBUTIR, COM BARRAMENTO TRIFÁSICO, PARA 8 DISJUNTORES DIN 100A - FORNECIMENTO E INSTALAÇÃO. AF_10/2020</t>
  </si>
  <si>
    <t>QUEBRA EM ALVENARIA PARA INSTALAÇÃO DE CAIXA DE TOMADA (4X4 OU 4X2). AF_05/2015</t>
  </si>
  <si>
    <t>TOMADA BAIXA DE EMBUTIR (4 MÓDULOS), 2P+T 10 A, INCLUINDO SUPORTE E PLACA - FORNECIMENTO E INSTALAÇÃO. AF_12/2015</t>
  </si>
  <si>
    <t>7.11</t>
  </si>
  <si>
    <t>7.12</t>
  </si>
  <si>
    <t>7.13</t>
  </si>
  <si>
    <t>7.14</t>
  </si>
  <si>
    <t>7.15</t>
  </si>
  <si>
    <t>7.16</t>
  </si>
  <si>
    <t>7.17</t>
  </si>
  <si>
    <t>ELETRODUTO FLEXÍVEL CORRUGADO, PVC, DN 25 MM (3/4"), PARA CIRCUITOS TERMINAIS - FORNECIMENTO E INSTALAÇÃO. AF_12/2015</t>
  </si>
  <si>
    <t>8.5</t>
  </si>
  <si>
    <t>8.6</t>
  </si>
  <si>
    <t>8.7</t>
  </si>
  <si>
    <t>8.8</t>
  </si>
  <si>
    <t>ESCAVAÇÃO MECANIZADA DE VALA COM PROF. ATÉ 1,5 M (MÉDIA MONTANTE E JUSANTE/UMA COMPOSIÇÃO POR TRECHO), ESCAVADEIRA (0,8 M3), LARG. DE 1,5 MA 2,5 M, EM SOLO DE 1A CATEGORIA, LOCAIS COM BAIXO NÍVEL DE INTERFERÊNCIA. AF_02/2021</t>
  </si>
  <si>
    <t>PREPARO DE FUNDO DE VALA COM LARGURA MENOR QUE 1,5 M (ACERTO DO SOLO NATURAL). AF_08/2020</t>
  </si>
  <si>
    <t>PREPARO DE FUNDO DE VALA COM LARGURA MENOR QUE 1,5 M, COM CAMADA DE BRITA, LANÇAMENTO MECANIZADO. AF_08/2020</t>
  </si>
  <si>
    <t>INSTALAÇÕES ELÉTRICAS - POSTES DE ENERGIA</t>
  </si>
  <si>
    <t>INSTALAÇÕES ELÉTRICAS - QUADRA E PALCO</t>
  </si>
  <si>
    <t>10.4</t>
  </si>
  <si>
    <t>10.5</t>
  </si>
  <si>
    <t>10.6</t>
  </si>
  <si>
    <t>11.1</t>
  </si>
  <si>
    <t>11.2</t>
  </si>
  <si>
    <t>11.3</t>
  </si>
  <si>
    <t>ELETRODUTO FLEXÍVEL CORRUGADO, PEAD, DN 63 (2"), PARA REDE ENTERRADA DE DISTRIBUIÇÃO DE ENERGIA ELÉTRICA - FORNECIMENTO E INSTALAÇÃO. AF_12/2021</t>
  </si>
  <si>
    <t>REATERRO MANUAL DE VALAS COM COMPACTAÇÃO MECANIZADA. AF_04/2016</t>
  </si>
  <si>
    <t>8.9</t>
  </si>
  <si>
    <t>8.10</t>
  </si>
  <si>
    <t>8.11</t>
  </si>
  <si>
    <t>RELÉ FOTOELÉTRICO PARA COMANDO DE ILUMINAÇÃO EXTERNA 1000 W - FORNECIMENTO E INSTALAÇÃO. AF_08/2020</t>
  </si>
  <si>
    <t>8.12</t>
  </si>
  <si>
    <t>8.13</t>
  </si>
  <si>
    <t>8.14</t>
  </si>
  <si>
    <t>LUMINÁRIA DE LED PARA ILUMINAÇÃO PÚBLICA, DE 240 W ATÉ 350 W - FORNECIMENTO E INSTALAÇÃO. AF_08/2020</t>
  </si>
  <si>
    <t>8.15</t>
  </si>
  <si>
    <t>CAIXA ENTERRADA ELÉTRICA RETANGULAR, EM ALVENARIA COM TIJOLOS CERÂMICOS MACIÇOS, FUNDO COM BRITA, DIMENSÕES INTERNAS: 0,5X0,5X0,4 M. AF_12/2020</t>
  </si>
  <si>
    <t>DISJUNTOR BIPOLAR TIPO DIN, CORRENTE NOMINAL DE 50A - FORNECIMENTO E INSTALAÇÃO. AF_10/2020</t>
  </si>
  <si>
    <t>CONTATOR TRIPOLAR I NOMINAL 38A - FORNECIMENTO E INSTALAÇÃO. AF_10/2020</t>
  </si>
  <si>
    <t>Cabo de cobre flexível de 3 x 4 mm², isolamento 500 V - isolação PP 70°C</t>
  </si>
  <si>
    <t>Cabo de cobre flexível de 3 x 2,5 mm², isolamento 500 V - isolação PP 70°C</t>
  </si>
  <si>
    <t>QUADRO DE DISTRIBUIÇÃO DE ENERGIA EM CHAPA DE AÇO GALVANIZADO, DE EMBUTIR, COM BARRAMENTO TRIFÁSICO, PARA 12 DISJUNTORES DIN 100A - FORNECIMENTO E INSTALAÇÃO. AF_10/2020</t>
  </si>
  <si>
    <t>ELETRODUTO FLEXÍVEL LISO, PEAD, DN 32 MM (1"), PARA CIRCUITOS TERMINAIS, INSTALADO EM LAJE - FORNECIMENTO E INSTALAÇÃO. AF_12/2015</t>
  </si>
  <si>
    <t>REFLETOR LED 250W</t>
  </si>
  <si>
    <t>POSTE CURVO DE AÇO GALVANIZADO 9 METROS DE COMPRIMENTO</t>
  </si>
  <si>
    <t>8.17</t>
  </si>
  <si>
    <t>8.18</t>
  </si>
  <si>
    <t>ESTACA BROCA DE CONCRETO, DIÂMETRO DE 30CM, ESCAVAÇÃO MANUAL COM TRADO CONCHA, INTEIRAMENTE ARMADA. AF_05/2020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</si>
</sst>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3" tint="-0.249977111117893"/>
      <name val="Calibri"/>
      <family val="2"/>
      <scheme val="minor"/>
    </font>
    <font>
      <b/>
      <u/>
      <sz val="12"/>
      <color theme="3" tint="-0.249977111117893"/>
      <name val="Times New Roman"/>
      <family val="1"/>
    </font>
    <font>
      <sz val="12"/>
      <color theme="3" tint="-0.249977111117893"/>
      <name val="Calibri"/>
      <family val="2"/>
      <scheme val="minor"/>
    </font>
    <font>
      <sz val="10"/>
      <color theme="3" tint="-0.249977111117893"/>
      <name val="Calibri"/>
      <family val="2"/>
      <scheme val="minor"/>
    </font>
    <font>
      <b/>
      <sz val="9"/>
      <color theme="3" tint="-0.249977111117893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u/>
      <sz val="18"/>
      <name val="Times New Roman"/>
      <family val="1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4" fontId="6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/>
    <xf numFmtId="9" fontId="8" fillId="0" borderId="0" xfId="0" applyNumberFormat="1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left" vertical="center" wrapText="1"/>
    </xf>
    <xf numFmtId="0" fontId="8" fillId="5" borderId="30" xfId="0" applyFont="1" applyFill="1" applyBorder="1" applyAlignment="1">
      <alignment horizontal="left" vertical="center" wrapText="1"/>
    </xf>
    <xf numFmtId="44" fontId="8" fillId="0" borderId="1" xfId="1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4" fontId="8" fillId="0" borderId="1" xfId="1" applyFont="1" applyFill="1" applyBorder="1" applyAlignment="1">
      <alignment horizontal="right" vertical="center" wrapText="1"/>
    </xf>
    <xf numFmtId="44" fontId="8" fillId="0" borderId="3" xfId="1" applyFont="1" applyFill="1" applyBorder="1" applyAlignment="1">
      <alignment horizontal="right" vertical="center" wrapText="1"/>
    </xf>
    <xf numFmtId="44" fontId="13" fillId="2" borderId="16" xfId="1" applyFont="1" applyFill="1" applyBorder="1" applyAlignment="1">
      <alignment horizontal="right" vertical="center" wrapText="1"/>
    </xf>
    <xf numFmtId="0" fontId="8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4" fontId="13" fillId="2" borderId="23" xfId="1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9" xfId="0" applyFont="1" applyFill="1" applyBorder="1" applyAlignment="1">
      <alignment vertical="top"/>
    </xf>
    <xf numFmtId="43" fontId="2" fillId="5" borderId="0" xfId="0" applyNumberFormat="1" applyFont="1" applyFill="1" applyBorder="1" applyAlignment="1">
      <alignment horizontal="right" vertical="center" wrapText="1"/>
    </xf>
    <xf numFmtId="43" fontId="2" fillId="5" borderId="0" xfId="1" applyNumberFormat="1" applyFont="1" applyFill="1" applyBorder="1" applyAlignment="1">
      <alignment horizontal="center" vertical="center" wrapText="1"/>
    </xf>
    <xf numFmtId="43" fontId="2" fillId="5" borderId="0" xfId="1" applyNumberFormat="1" applyFont="1" applyFill="1" applyBorder="1" applyAlignment="1">
      <alignment horizontal="righ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44" fontId="13" fillId="2" borderId="16" xfId="0" applyNumberFormat="1" applyFont="1" applyFill="1" applyBorder="1" applyAlignment="1">
      <alignment horizontal="right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44" fontId="14" fillId="4" borderId="19" xfId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vertical="center"/>
    </xf>
    <xf numFmtId="9" fontId="8" fillId="0" borderId="0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44" fontId="8" fillId="5" borderId="1" xfId="1" applyFont="1" applyFill="1" applyBorder="1" applyAlignment="1">
      <alignment horizontal="right" vertical="center" wrapText="1"/>
    </xf>
    <xf numFmtId="44" fontId="8" fillId="5" borderId="3" xfId="1" applyFont="1" applyFill="1" applyBorder="1" applyAlignment="1">
      <alignment horizontal="right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top" wrapText="1"/>
    </xf>
    <xf numFmtId="0" fontId="13" fillId="3" borderId="25" xfId="0" applyFont="1" applyFill="1" applyBorder="1" applyAlignment="1">
      <alignment horizontal="left" vertical="center"/>
    </xf>
    <xf numFmtId="0" fontId="13" fillId="3" borderId="29" xfId="0" applyFont="1" applyFill="1" applyBorder="1" applyAlignment="1">
      <alignment horizontal="left" vertical="center"/>
    </xf>
    <xf numFmtId="0" fontId="13" fillId="2" borderId="27" xfId="0" applyFont="1" applyFill="1" applyBorder="1" applyAlignment="1">
      <alignment horizontal="right" vertical="center" wrapText="1"/>
    </xf>
    <xf numFmtId="0" fontId="13" fillId="2" borderId="17" xfId="0" applyFont="1" applyFill="1" applyBorder="1" applyAlignment="1">
      <alignment horizontal="right" vertical="center" wrapText="1"/>
    </xf>
    <xf numFmtId="0" fontId="13" fillId="2" borderId="18" xfId="0" applyFont="1" applyFill="1" applyBorder="1" applyAlignment="1">
      <alignment horizontal="right" vertical="center" wrapText="1"/>
    </xf>
    <xf numFmtId="0" fontId="14" fillId="4" borderId="12" xfId="0" applyFont="1" applyFill="1" applyBorder="1" applyAlignment="1">
      <alignment horizontal="right" vertical="center" wrapText="1"/>
    </xf>
    <xf numFmtId="0" fontId="14" fillId="4" borderId="13" xfId="0" applyFont="1" applyFill="1" applyBorder="1" applyAlignment="1">
      <alignment horizontal="right" vertical="center" wrapText="1"/>
    </xf>
    <xf numFmtId="0" fontId="14" fillId="4" borderId="24" xfId="0" applyFont="1" applyFill="1" applyBorder="1" applyAlignment="1">
      <alignment horizontal="right" vertical="center" wrapText="1"/>
    </xf>
    <xf numFmtId="0" fontId="13" fillId="3" borderId="25" xfId="0" applyFont="1" applyFill="1" applyBorder="1" applyAlignment="1">
      <alignment horizontal="left" vertical="center" wrapText="1"/>
    </xf>
    <xf numFmtId="0" fontId="13" fillId="3" borderId="29" xfId="0" applyFont="1" applyFill="1" applyBorder="1" applyAlignment="1">
      <alignment horizontal="left" vertical="center" wrapText="1"/>
    </xf>
    <xf numFmtId="0" fontId="13" fillId="2" borderId="32" xfId="0" applyFont="1" applyFill="1" applyBorder="1" applyAlignment="1">
      <alignment horizontal="right" vertical="center" wrapText="1"/>
    </xf>
    <xf numFmtId="0" fontId="13" fillId="2" borderId="30" xfId="0" applyFont="1" applyFill="1" applyBorder="1" applyAlignment="1">
      <alignment horizontal="right" vertical="center" wrapText="1"/>
    </xf>
    <xf numFmtId="0" fontId="13" fillId="2" borderId="31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44" fontId="13" fillId="0" borderId="4" xfId="1" applyFont="1" applyFill="1" applyBorder="1" applyAlignment="1">
      <alignment horizontal="right" vertical="center" wrapText="1"/>
    </xf>
    <xf numFmtId="44" fontId="13" fillId="0" borderId="5" xfId="1" applyFont="1" applyFill="1" applyBorder="1" applyAlignment="1">
      <alignment horizontal="right" vertical="center" wrapText="1"/>
    </xf>
    <xf numFmtId="44" fontId="13" fillId="0" borderId="6" xfId="1" applyFont="1" applyFill="1" applyBorder="1" applyAlignment="1">
      <alignment horizontal="right" vertical="center" wrapText="1"/>
    </xf>
  </cellXfs>
  <cellStyles count="4">
    <cellStyle name="Moeda" xfId="1" builtinId="4"/>
    <cellStyle name="Moeda 2" xfId="2"/>
    <cellStyle name="Normal" xfId="0" builtinId="0"/>
    <cellStyle name="Vírgul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123826</xdr:colOff>
      <xdr:row>0</xdr:row>
      <xdr:rowOff>9525</xdr:rowOff>
    </xdr:from>
    <xdr:to>
      <xdr:col>3</xdr:col>
      <xdr:colOff>2524125</xdr:colOff>
      <xdr:row>4</xdr:row>
      <xdr:rowOff>306290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88D3D6E6-F3E5-4BFC-A160-414465459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9525"/>
          <a:ext cx="3419474" cy="903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7"/>
  <sheetViews>
    <sheetView tabSelected="1" topLeftCell="A103" zoomScaleNormal="100" zoomScaleSheetLayoutView="100" workbookViewId="0">
      <selection activeCell="I112" sqref="I112"/>
    </sheetView>
  </sheetViews>
  <sheetFormatPr defaultRowHeight="12" x14ac:dyDescent="0.25"/>
  <cols>
    <col min="1" max="1" width="4.5703125" style="17" bestFit="1" customWidth="1"/>
    <col min="2" max="2" width="9.140625" style="6" bestFit="1" customWidth="1"/>
    <col min="3" max="3" width="6.140625" style="7" bestFit="1" customWidth="1"/>
    <col min="4" max="4" width="45.85546875" style="9" customWidth="1"/>
    <col min="5" max="5" width="6" style="11" customWidth="1"/>
    <col min="6" max="6" width="11.28515625" style="10" customWidth="1"/>
    <col min="7" max="7" width="12.42578125" style="10" bestFit="1" customWidth="1"/>
    <col min="8" max="8" width="12.85546875" style="10" bestFit="1" customWidth="1"/>
    <col min="9" max="9" width="15.5703125" style="10" bestFit="1" customWidth="1"/>
    <col min="10" max="10" width="13.42578125" style="6" customWidth="1"/>
    <col min="11" max="11" width="11" style="6" bestFit="1" customWidth="1"/>
    <col min="12" max="16384" width="9.140625" style="6"/>
  </cols>
  <sheetData>
    <row r="1" spans="1:13" ht="12" customHeight="1" x14ac:dyDescent="0.25">
      <c r="A1" s="101" t="s">
        <v>25</v>
      </c>
      <c r="B1" s="102"/>
      <c r="C1" s="102"/>
      <c r="D1" s="102"/>
      <c r="E1" s="102"/>
      <c r="F1" s="102"/>
      <c r="G1" s="102"/>
      <c r="H1" s="102"/>
      <c r="I1" s="103"/>
    </row>
    <row r="2" spans="1:13" x14ac:dyDescent="0.25">
      <c r="A2" s="104"/>
      <c r="B2" s="105"/>
      <c r="C2" s="105"/>
      <c r="D2" s="105"/>
      <c r="E2" s="105"/>
      <c r="F2" s="105"/>
      <c r="G2" s="105"/>
      <c r="H2" s="105"/>
      <c r="I2" s="106"/>
    </row>
    <row r="3" spans="1:13" x14ac:dyDescent="0.25">
      <c r="A3" s="104"/>
      <c r="B3" s="105"/>
      <c r="C3" s="105"/>
      <c r="D3" s="105"/>
      <c r="E3" s="105"/>
      <c r="F3" s="105"/>
      <c r="G3" s="105"/>
      <c r="H3" s="105"/>
      <c r="I3" s="106"/>
    </row>
    <row r="4" spans="1:13" x14ac:dyDescent="0.25">
      <c r="A4" s="104"/>
      <c r="B4" s="105"/>
      <c r="C4" s="105"/>
      <c r="D4" s="105"/>
      <c r="E4" s="105"/>
      <c r="F4" s="105"/>
      <c r="G4" s="105"/>
      <c r="H4" s="105"/>
      <c r="I4" s="106"/>
    </row>
    <row r="5" spans="1:13" ht="30" customHeight="1" x14ac:dyDescent="0.25">
      <c r="A5" s="104"/>
      <c r="B5" s="105"/>
      <c r="C5" s="105"/>
      <c r="D5" s="105"/>
      <c r="E5" s="105"/>
      <c r="F5" s="105"/>
      <c r="G5" s="105"/>
      <c r="H5" s="105"/>
      <c r="I5" s="106"/>
    </row>
    <row r="6" spans="1:13" s="8" customFormat="1" ht="20.25" customHeight="1" x14ac:dyDescent="0.25">
      <c r="A6" s="107" t="s">
        <v>0</v>
      </c>
      <c r="B6" s="108"/>
      <c r="C6" s="108"/>
      <c r="D6" s="108"/>
      <c r="E6" s="108"/>
      <c r="F6" s="108"/>
      <c r="G6" s="108"/>
      <c r="H6" s="108"/>
      <c r="I6" s="109"/>
      <c r="J6" s="1"/>
    </row>
    <row r="7" spans="1:13" s="8" customFormat="1" ht="9.75" customHeight="1" x14ac:dyDescent="0.25">
      <c r="A7" s="107"/>
      <c r="B7" s="108"/>
      <c r="C7" s="108"/>
      <c r="D7" s="108"/>
      <c r="E7" s="108"/>
      <c r="F7" s="108"/>
      <c r="G7" s="108"/>
      <c r="H7" s="108"/>
      <c r="I7" s="109"/>
      <c r="J7" s="1"/>
    </row>
    <row r="8" spans="1:13" ht="28.5" customHeight="1" x14ac:dyDescent="0.25">
      <c r="A8" s="110" t="s">
        <v>13</v>
      </c>
      <c r="B8" s="111"/>
      <c r="C8" s="111"/>
      <c r="D8" s="111"/>
      <c r="E8" s="111"/>
      <c r="F8" s="111"/>
      <c r="G8" s="111"/>
      <c r="H8" s="111"/>
      <c r="I8" s="112"/>
    </row>
    <row r="9" spans="1:13" s="5" customFormat="1" ht="15.75" x14ac:dyDescent="0.25">
      <c r="A9" s="113" t="s">
        <v>32</v>
      </c>
      <c r="B9" s="114"/>
      <c r="C9" s="114"/>
      <c r="D9" s="114"/>
      <c r="E9" s="114"/>
      <c r="F9" s="114"/>
      <c r="G9" s="114"/>
      <c r="H9" s="114"/>
      <c r="I9" s="115"/>
    </row>
    <row r="10" spans="1:13" s="5" customFormat="1" ht="15.75" x14ac:dyDescent="0.25">
      <c r="A10" s="113" t="s">
        <v>31</v>
      </c>
      <c r="B10" s="114"/>
      <c r="C10" s="114"/>
      <c r="D10" s="114"/>
      <c r="E10" s="114"/>
      <c r="F10" s="114"/>
      <c r="G10" s="114"/>
      <c r="H10" s="114"/>
      <c r="I10" s="115"/>
    </row>
    <row r="11" spans="1:13" s="5" customFormat="1" ht="15" customHeight="1" x14ac:dyDescent="0.25">
      <c r="A11" s="19"/>
      <c r="B11" s="20"/>
      <c r="C11" s="21"/>
      <c r="D11" s="22"/>
      <c r="E11" s="21"/>
      <c r="F11" s="23"/>
      <c r="G11" s="23"/>
      <c r="H11" s="23"/>
      <c r="I11" s="24"/>
    </row>
    <row r="12" spans="1:13" s="5" customFormat="1" ht="12.75" x14ac:dyDescent="0.2">
      <c r="A12" s="19"/>
      <c r="B12" s="25" t="s">
        <v>8</v>
      </c>
      <c r="C12" s="22" t="s">
        <v>17</v>
      </c>
      <c r="D12" s="26" t="s">
        <v>59</v>
      </c>
      <c r="E12" s="21"/>
      <c r="F12" s="23" t="s">
        <v>1</v>
      </c>
      <c r="G12" s="71">
        <v>0.15</v>
      </c>
      <c r="H12" s="27"/>
      <c r="I12" s="24"/>
    </row>
    <row r="13" spans="1:13" s="5" customFormat="1" ht="13.5" thickBot="1" x14ac:dyDescent="0.3">
      <c r="A13" s="28"/>
      <c r="B13" s="29"/>
      <c r="C13" s="30"/>
      <c r="D13" s="30"/>
      <c r="E13" s="31"/>
      <c r="F13" s="32"/>
      <c r="G13" s="32"/>
      <c r="H13" s="32"/>
      <c r="I13" s="33"/>
    </row>
    <row r="14" spans="1:13" s="2" customFormat="1" ht="55.5" customHeight="1" thickBot="1" x14ac:dyDescent="0.3">
      <c r="A14" s="40" t="s">
        <v>19</v>
      </c>
      <c r="B14" s="41" t="s">
        <v>35</v>
      </c>
      <c r="C14" s="42" t="s">
        <v>7</v>
      </c>
      <c r="D14" s="42" t="s">
        <v>2</v>
      </c>
      <c r="E14" s="42" t="s">
        <v>3</v>
      </c>
      <c r="F14" s="42" t="s">
        <v>4</v>
      </c>
      <c r="G14" s="41" t="s">
        <v>5</v>
      </c>
      <c r="H14" s="41" t="s">
        <v>16</v>
      </c>
      <c r="I14" s="43" t="s">
        <v>6</v>
      </c>
    </row>
    <row r="15" spans="1:13" s="12" customFormat="1" ht="23.25" customHeight="1" x14ac:dyDescent="0.25">
      <c r="A15" s="39">
        <v>1</v>
      </c>
      <c r="B15" s="88" t="s">
        <v>24</v>
      </c>
      <c r="C15" s="88"/>
      <c r="D15" s="88"/>
      <c r="E15" s="88"/>
      <c r="F15" s="88"/>
      <c r="G15" s="88"/>
      <c r="H15" s="88"/>
      <c r="I15" s="89"/>
      <c r="K15" s="13"/>
      <c r="L15" s="13"/>
      <c r="M15" s="13"/>
    </row>
    <row r="16" spans="1:13" s="12" customFormat="1" ht="20.25" customHeight="1" x14ac:dyDescent="0.25">
      <c r="A16" s="63" t="s">
        <v>55</v>
      </c>
      <c r="B16" s="76">
        <v>74209</v>
      </c>
      <c r="C16" s="52" t="s">
        <v>17</v>
      </c>
      <c r="D16" s="72" t="s">
        <v>82</v>
      </c>
      <c r="E16" s="53" t="s">
        <v>60</v>
      </c>
      <c r="F16" s="75">
        <v>6</v>
      </c>
      <c r="G16" s="73">
        <v>407.18</v>
      </c>
      <c r="H16" s="73">
        <f>G16*1.15</f>
        <v>468.25699999999995</v>
      </c>
      <c r="I16" s="74">
        <f>F16*H16</f>
        <v>2809.5419999999995</v>
      </c>
      <c r="K16" s="13"/>
      <c r="L16" s="13"/>
      <c r="M16" s="13"/>
    </row>
    <row r="17" spans="1:13" s="14" customFormat="1" ht="38.25" x14ac:dyDescent="0.25">
      <c r="A17" s="62" t="s">
        <v>56</v>
      </c>
      <c r="B17" s="34">
        <v>97622</v>
      </c>
      <c r="C17" s="44" t="s">
        <v>17</v>
      </c>
      <c r="D17" s="45" t="s">
        <v>101</v>
      </c>
      <c r="E17" s="34" t="s">
        <v>61</v>
      </c>
      <c r="F17" s="65">
        <v>6</v>
      </c>
      <c r="G17" s="37">
        <v>54.52</v>
      </c>
      <c r="H17" s="73">
        <f t="shared" ref="H17:H20" si="0">G17*1.15</f>
        <v>62.698</v>
      </c>
      <c r="I17" s="49">
        <f>F17*H17</f>
        <v>376.18799999999999</v>
      </c>
      <c r="K17" s="15"/>
      <c r="L17" s="15"/>
      <c r="M17" s="15"/>
    </row>
    <row r="18" spans="1:13" s="12" customFormat="1" ht="89.25" x14ac:dyDescent="0.25">
      <c r="A18" s="62" t="s">
        <v>57</v>
      </c>
      <c r="B18" s="34">
        <v>101209</v>
      </c>
      <c r="C18" s="47" t="s">
        <v>17</v>
      </c>
      <c r="D18" s="35" t="s">
        <v>76</v>
      </c>
      <c r="E18" s="46" t="s">
        <v>61</v>
      </c>
      <c r="F18" s="65">
        <v>18</v>
      </c>
      <c r="G18" s="37">
        <v>9.11</v>
      </c>
      <c r="H18" s="73">
        <f t="shared" si="0"/>
        <v>10.476499999999998</v>
      </c>
      <c r="I18" s="49">
        <f t="shared" ref="I18:I20" si="1">F18*H18</f>
        <v>188.57699999999997</v>
      </c>
      <c r="K18" s="16"/>
      <c r="L18" s="13"/>
      <c r="M18" s="13"/>
    </row>
    <row r="19" spans="1:13" s="12" customFormat="1" ht="25.5" x14ac:dyDescent="0.25">
      <c r="A19" s="62" t="s">
        <v>58</v>
      </c>
      <c r="B19" s="34">
        <v>96995</v>
      </c>
      <c r="C19" s="47" t="s">
        <v>17</v>
      </c>
      <c r="D19" s="35" t="s">
        <v>75</v>
      </c>
      <c r="E19" s="46" t="s">
        <v>61</v>
      </c>
      <c r="F19" s="65">
        <v>42</v>
      </c>
      <c r="G19" s="37">
        <v>50.65</v>
      </c>
      <c r="H19" s="73">
        <f t="shared" si="0"/>
        <v>58.247499999999995</v>
      </c>
      <c r="I19" s="49">
        <f t="shared" ref="I19" si="2">F19*H19</f>
        <v>2446.395</v>
      </c>
      <c r="K19" s="16"/>
      <c r="L19" s="13"/>
      <c r="M19" s="13"/>
    </row>
    <row r="20" spans="1:13" s="12" customFormat="1" ht="25.5" x14ac:dyDescent="0.25">
      <c r="A20" s="62" t="s">
        <v>79</v>
      </c>
      <c r="B20" s="34">
        <v>97644</v>
      </c>
      <c r="C20" s="47" t="s">
        <v>17</v>
      </c>
      <c r="D20" s="35" t="s">
        <v>133</v>
      </c>
      <c r="E20" s="46" t="s">
        <v>60</v>
      </c>
      <c r="F20" s="65">
        <v>8.8000000000000007</v>
      </c>
      <c r="G20" s="37">
        <v>8.6199999999999992</v>
      </c>
      <c r="H20" s="73">
        <f t="shared" si="0"/>
        <v>9.9129999999999985</v>
      </c>
      <c r="I20" s="49">
        <f t="shared" si="1"/>
        <v>87.234399999999994</v>
      </c>
      <c r="K20" s="13"/>
      <c r="L20" s="13"/>
      <c r="M20" s="13"/>
    </row>
    <row r="21" spans="1:13" s="12" customFormat="1" ht="15" customHeight="1" thickBot="1" x14ac:dyDescent="0.3">
      <c r="A21" s="98" t="s">
        <v>15</v>
      </c>
      <c r="B21" s="99"/>
      <c r="C21" s="99"/>
      <c r="D21" s="99"/>
      <c r="E21" s="99"/>
      <c r="F21" s="99"/>
      <c r="G21" s="99"/>
      <c r="H21" s="100"/>
      <c r="I21" s="54">
        <f>SUM(I16:I20)</f>
        <v>5907.9363999999996</v>
      </c>
      <c r="K21" s="13"/>
      <c r="L21" s="13"/>
      <c r="M21" s="13"/>
    </row>
    <row r="22" spans="1:13" s="12" customFormat="1" ht="23.25" customHeight="1" x14ac:dyDescent="0.25">
      <c r="A22" s="39">
        <v>2</v>
      </c>
      <c r="B22" s="96" t="s">
        <v>33</v>
      </c>
      <c r="C22" s="96"/>
      <c r="D22" s="96"/>
      <c r="E22" s="96"/>
      <c r="F22" s="96"/>
      <c r="G22" s="96"/>
      <c r="H22" s="96"/>
      <c r="I22" s="97"/>
      <c r="K22" s="13"/>
      <c r="L22" s="13"/>
      <c r="M22" s="13"/>
    </row>
    <row r="23" spans="1:13" s="12" customFormat="1" ht="38.25" x14ac:dyDescent="0.25">
      <c r="A23" s="63" t="s">
        <v>52</v>
      </c>
      <c r="B23" s="46">
        <v>96533</v>
      </c>
      <c r="C23" s="47" t="s">
        <v>17</v>
      </c>
      <c r="D23" s="35" t="s">
        <v>64</v>
      </c>
      <c r="E23" s="34" t="s">
        <v>60</v>
      </c>
      <c r="F23" s="65">
        <v>3</v>
      </c>
      <c r="G23" s="37">
        <v>74.349999999999994</v>
      </c>
      <c r="H23" s="48">
        <f>G23*1.15</f>
        <v>85.502499999999984</v>
      </c>
      <c r="I23" s="49">
        <f t="shared" ref="I23" si="3">F23*H23</f>
        <v>256.50749999999994</v>
      </c>
      <c r="K23" s="13"/>
      <c r="L23" s="13"/>
      <c r="M23" s="13"/>
    </row>
    <row r="24" spans="1:13" s="12" customFormat="1" ht="38.25" x14ac:dyDescent="0.25">
      <c r="A24" s="63" t="s">
        <v>53</v>
      </c>
      <c r="B24" s="46">
        <v>96557</v>
      </c>
      <c r="C24" s="47" t="s">
        <v>17</v>
      </c>
      <c r="D24" s="35" t="s">
        <v>65</v>
      </c>
      <c r="E24" s="34" t="s">
        <v>61</v>
      </c>
      <c r="F24" s="65">
        <v>0.4</v>
      </c>
      <c r="G24" s="37">
        <v>495.71</v>
      </c>
      <c r="H24" s="48">
        <f t="shared" ref="H24:H25" si="4">G24*1.15</f>
        <v>570.06649999999991</v>
      </c>
      <c r="I24" s="49">
        <f t="shared" ref="I24:I25" si="5">F24*H24</f>
        <v>228.02659999999997</v>
      </c>
      <c r="K24" s="13"/>
      <c r="L24" s="13"/>
      <c r="M24" s="13"/>
    </row>
    <row r="25" spans="1:13" s="12" customFormat="1" ht="38.25" x14ac:dyDescent="0.25">
      <c r="A25" s="63" t="s">
        <v>54</v>
      </c>
      <c r="B25" s="46">
        <v>101173</v>
      </c>
      <c r="C25" s="47" t="s">
        <v>17</v>
      </c>
      <c r="D25" s="35" t="s">
        <v>66</v>
      </c>
      <c r="E25" s="34" t="s">
        <v>18</v>
      </c>
      <c r="F25" s="65">
        <v>3</v>
      </c>
      <c r="G25" s="37">
        <v>54.56</v>
      </c>
      <c r="H25" s="48">
        <f t="shared" si="4"/>
        <v>62.744</v>
      </c>
      <c r="I25" s="49">
        <f t="shared" si="5"/>
        <v>188.232</v>
      </c>
      <c r="K25" s="13"/>
      <c r="L25" s="13"/>
      <c r="M25" s="13"/>
    </row>
    <row r="26" spans="1:13" s="12" customFormat="1" ht="15" customHeight="1" thickBot="1" x14ac:dyDescent="0.3">
      <c r="A26" s="90" t="s">
        <v>22</v>
      </c>
      <c r="B26" s="91"/>
      <c r="C26" s="91"/>
      <c r="D26" s="91"/>
      <c r="E26" s="91"/>
      <c r="F26" s="91"/>
      <c r="G26" s="91"/>
      <c r="H26" s="92"/>
      <c r="I26" s="66">
        <f>SUM(I23:I25)</f>
        <v>672.76609999999994</v>
      </c>
      <c r="K26" s="13"/>
      <c r="L26" s="13"/>
      <c r="M26" s="13"/>
    </row>
    <row r="27" spans="1:13" s="12" customFormat="1" ht="23.25" customHeight="1" x14ac:dyDescent="0.25">
      <c r="A27" s="39">
        <v>3</v>
      </c>
      <c r="B27" s="96" t="s">
        <v>34</v>
      </c>
      <c r="C27" s="96"/>
      <c r="D27" s="96"/>
      <c r="E27" s="96"/>
      <c r="F27" s="96"/>
      <c r="G27" s="96"/>
      <c r="H27" s="96"/>
      <c r="I27" s="97"/>
      <c r="K27" s="13"/>
      <c r="L27" s="13"/>
      <c r="M27" s="13"/>
    </row>
    <row r="28" spans="1:13" s="12" customFormat="1" ht="51" x14ac:dyDescent="0.25">
      <c r="A28" s="62" t="s">
        <v>50</v>
      </c>
      <c r="B28" s="53">
        <v>92778</v>
      </c>
      <c r="C28" s="52" t="s">
        <v>17</v>
      </c>
      <c r="D28" s="35" t="s">
        <v>67</v>
      </c>
      <c r="E28" s="34" t="s">
        <v>26</v>
      </c>
      <c r="F28" s="65">
        <v>21</v>
      </c>
      <c r="G28" s="37">
        <v>13.85</v>
      </c>
      <c r="H28" s="48">
        <f>G28*1.15</f>
        <v>15.927499999999998</v>
      </c>
      <c r="I28" s="49">
        <f t="shared" ref="I28" si="6">F28*H28</f>
        <v>334.47749999999996</v>
      </c>
      <c r="K28" s="13"/>
      <c r="L28" s="13"/>
      <c r="M28" s="13"/>
    </row>
    <row r="29" spans="1:13" s="12" customFormat="1" ht="38.25" x14ac:dyDescent="0.25">
      <c r="A29" s="62" t="s">
        <v>51</v>
      </c>
      <c r="B29" s="53">
        <v>103672</v>
      </c>
      <c r="C29" s="52" t="s">
        <v>17</v>
      </c>
      <c r="D29" s="35" t="s">
        <v>68</v>
      </c>
      <c r="E29" s="34" t="s">
        <v>61</v>
      </c>
      <c r="F29" s="65">
        <v>0.4</v>
      </c>
      <c r="G29" s="37">
        <v>481.62</v>
      </c>
      <c r="H29" s="48">
        <f>G29*1.15</f>
        <v>553.86299999999994</v>
      </c>
      <c r="I29" s="49">
        <f t="shared" ref="I29" si="7">F29*H29</f>
        <v>221.54519999999999</v>
      </c>
      <c r="K29" s="13"/>
      <c r="L29" s="13"/>
      <c r="M29" s="13"/>
    </row>
    <row r="30" spans="1:13" s="12" customFormat="1" ht="15" customHeight="1" thickBot="1" x14ac:dyDescent="0.3">
      <c r="A30" s="90" t="s">
        <v>22</v>
      </c>
      <c r="B30" s="91"/>
      <c r="C30" s="91"/>
      <c r="D30" s="91"/>
      <c r="E30" s="91"/>
      <c r="F30" s="91"/>
      <c r="G30" s="91"/>
      <c r="H30" s="92"/>
      <c r="I30" s="66">
        <f>SUM(I28:I29)</f>
        <v>556.02269999999999</v>
      </c>
      <c r="K30" s="13"/>
      <c r="L30" s="13"/>
      <c r="M30" s="13"/>
    </row>
    <row r="31" spans="1:13" s="4" customFormat="1" ht="23.25" customHeight="1" x14ac:dyDescent="0.25">
      <c r="A31" s="64">
        <v>4</v>
      </c>
      <c r="B31" s="88" t="s">
        <v>27</v>
      </c>
      <c r="C31" s="88"/>
      <c r="D31" s="88"/>
      <c r="E31" s="88"/>
      <c r="F31" s="88"/>
      <c r="G31" s="88"/>
      <c r="H31" s="88"/>
      <c r="I31" s="89"/>
    </row>
    <row r="32" spans="1:13" s="4" customFormat="1" ht="38.25" x14ac:dyDescent="0.25">
      <c r="A32" s="62" t="s">
        <v>49</v>
      </c>
      <c r="B32" s="53" t="s">
        <v>110</v>
      </c>
      <c r="C32" s="52" t="s">
        <v>109</v>
      </c>
      <c r="D32" s="72" t="s">
        <v>118</v>
      </c>
      <c r="E32" s="34" t="s">
        <v>60</v>
      </c>
      <c r="F32" s="65">
        <v>285</v>
      </c>
      <c r="G32" s="37">
        <v>120</v>
      </c>
      <c r="H32" s="48">
        <f>G32*1.15</f>
        <v>138</v>
      </c>
      <c r="I32" s="49">
        <f t="shared" ref="I32" si="8">F32*H32</f>
        <v>39330</v>
      </c>
    </row>
    <row r="33" spans="1:13" s="4" customFormat="1" ht="69" customHeight="1" x14ac:dyDescent="0.25">
      <c r="A33" s="62" t="s">
        <v>142</v>
      </c>
      <c r="B33" s="53">
        <v>100767</v>
      </c>
      <c r="C33" s="47" t="s">
        <v>17</v>
      </c>
      <c r="D33" s="72" t="s">
        <v>145</v>
      </c>
      <c r="E33" s="34" t="s">
        <v>26</v>
      </c>
      <c r="F33" s="65">
        <v>570</v>
      </c>
      <c r="G33" s="37">
        <v>16.829999999999998</v>
      </c>
      <c r="H33" s="48">
        <f t="shared" ref="H33:H34" si="9">G33*1.15</f>
        <v>19.354499999999998</v>
      </c>
      <c r="I33" s="49">
        <f t="shared" ref="I33:I34" si="10">F33*H33</f>
        <v>11032.064999999999</v>
      </c>
      <c r="J33" s="86"/>
    </row>
    <row r="34" spans="1:13" s="4" customFormat="1" ht="30" customHeight="1" x14ac:dyDescent="0.25">
      <c r="A34" s="62" t="s">
        <v>143</v>
      </c>
      <c r="B34" s="53">
        <v>94213</v>
      </c>
      <c r="C34" s="47" t="s">
        <v>17</v>
      </c>
      <c r="D34" s="72" t="s">
        <v>144</v>
      </c>
      <c r="E34" s="34" t="s">
        <v>60</v>
      </c>
      <c r="F34" s="65">
        <v>138</v>
      </c>
      <c r="G34" s="37">
        <v>88.9</v>
      </c>
      <c r="H34" s="48">
        <f t="shared" si="9"/>
        <v>102.235</v>
      </c>
      <c r="I34" s="49">
        <f t="shared" si="10"/>
        <v>14108.43</v>
      </c>
    </row>
    <row r="35" spans="1:13" s="12" customFormat="1" ht="15" customHeight="1" thickBot="1" x14ac:dyDescent="0.3">
      <c r="A35" s="98" t="s">
        <v>15</v>
      </c>
      <c r="B35" s="99"/>
      <c r="C35" s="99"/>
      <c r="D35" s="99"/>
      <c r="E35" s="99"/>
      <c r="F35" s="99"/>
      <c r="G35" s="99"/>
      <c r="H35" s="100"/>
      <c r="I35" s="54">
        <f>SUM(I32:I34)</f>
        <v>64470.495000000003</v>
      </c>
      <c r="K35" s="13"/>
      <c r="L35" s="13"/>
      <c r="M35" s="13"/>
    </row>
    <row r="36" spans="1:13" s="4" customFormat="1" ht="23.25" customHeight="1" x14ac:dyDescent="0.25">
      <c r="A36" s="64">
        <v>5</v>
      </c>
      <c r="B36" s="88" t="s">
        <v>28</v>
      </c>
      <c r="C36" s="88"/>
      <c r="D36" s="88"/>
      <c r="E36" s="88"/>
      <c r="F36" s="88"/>
      <c r="G36" s="88"/>
      <c r="H36" s="88"/>
      <c r="I36" s="89"/>
    </row>
    <row r="37" spans="1:13" s="4" customFormat="1" ht="63.75" x14ac:dyDescent="0.25">
      <c r="A37" s="63" t="s">
        <v>36</v>
      </c>
      <c r="B37" s="34">
        <v>87620</v>
      </c>
      <c r="C37" s="47" t="s">
        <v>17</v>
      </c>
      <c r="D37" s="35" t="s">
        <v>81</v>
      </c>
      <c r="E37" s="34" t="s">
        <v>60</v>
      </c>
      <c r="F37" s="65">
        <v>82</v>
      </c>
      <c r="G37" s="37">
        <v>24.37</v>
      </c>
      <c r="H37" s="48">
        <f>G37*1.15</f>
        <v>28.025499999999997</v>
      </c>
      <c r="I37" s="49">
        <f t="shared" ref="I37" si="11">F37*H37</f>
        <v>2298.0909999999999</v>
      </c>
    </row>
    <row r="38" spans="1:13" s="12" customFormat="1" ht="38.25" x14ac:dyDescent="0.25">
      <c r="A38" s="63" t="s">
        <v>37</v>
      </c>
      <c r="B38" s="34">
        <v>98680</v>
      </c>
      <c r="C38" s="47" t="s">
        <v>17</v>
      </c>
      <c r="D38" s="35" t="s">
        <v>80</v>
      </c>
      <c r="E38" s="34" t="s">
        <v>60</v>
      </c>
      <c r="F38" s="65">
        <v>82</v>
      </c>
      <c r="G38" s="37">
        <v>36.47</v>
      </c>
      <c r="H38" s="48">
        <f t="shared" ref="H38:H41" si="12">G38*1.15</f>
        <v>41.940499999999993</v>
      </c>
      <c r="I38" s="49">
        <f t="shared" ref="I38:I41" si="13">F38*H38</f>
        <v>3439.1209999999996</v>
      </c>
      <c r="J38" s="59"/>
      <c r="K38" s="60"/>
      <c r="L38" s="60"/>
      <c r="M38" s="61"/>
    </row>
    <row r="39" spans="1:13" s="12" customFormat="1" ht="63.75" x14ac:dyDescent="0.25">
      <c r="A39" s="63" t="s">
        <v>38</v>
      </c>
      <c r="B39" s="34">
        <v>94993</v>
      </c>
      <c r="C39" s="47" t="s">
        <v>17</v>
      </c>
      <c r="D39" s="36" t="s">
        <v>123</v>
      </c>
      <c r="E39" s="34" t="s">
        <v>60</v>
      </c>
      <c r="F39" s="65">
        <v>20</v>
      </c>
      <c r="G39" s="37">
        <v>78.02</v>
      </c>
      <c r="H39" s="48">
        <f t="shared" si="12"/>
        <v>89.722999999999985</v>
      </c>
      <c r="I39" s="49">
        <f t="shared" si="13"/>
        <v>1794.4599999999996</v>
      </c>
      <c r="K39" s="13"/>
      <c r="L39" s="13"/>
      <c r="M39" s="13"/>
    </row>
    <row r="40" spans="1:13" s="12" customFormat="1" ht="51" x14ac:dyDescent="0.25">
      <c r="A40" s="63" t="s">
        <v>39</v>
      </c>
      <c r="B40" s="34">
        <v>87879</v>
      </c>
      <c r="C40" s="47" t="s">
        <v>17</v>
      </c>
      <c r="D40" s="35" t="s">
        <v>29</v>
      </c>
      <c r="E40" s="34" t="s">
        <v>60</v>
      </c>
      <c r="F40" s="65">
        <v>198</v>
      </c>
      <c r="G40" s="37">
        <v>3.44</v>
      </c>
      <c r="H40" s="48">
        <f t="shared" si="12"/>
        <v>3.9559999999999995</v>
      </c>
      <c r="I40" s="49">
        <f t="shared" si="13"/>
        <v>783.2879999999999</v>
      </c>
      <c r="K40" s="13"/>
      <c r="L40" s="13"/>
      <c r="M40" s="13"/>
    </row>
    <row r="41" spans="1:13" s="12" customFormat="1" ht="63.75" x14ac:dyDescent="0.25">
      <c r="A41" s="63" t="s">
        <v>40</v>
      </c>
      <c r="B41" s="34">
        <v>87529</v>
      </c>
      <c r="C41" s="47" t="s">
        <v>17</v>
      </c>
      <c r="D41" s="35" t="s">
        <v>30</v>
      </c>
      <c r="E41" s="34" t="s">
        <v>60</v>
      </c>
      <c r="F41" s="65">
        <v>198</v>
      </c>
      <c r="G41" s="37">
        <v>29.32</v>
      </c>
      <c r="H41" s="48">
        <f t="shared" si="12"/>
        <v>33.717999999999996</v>
      </c>
      <c r="I41" s="49">
        <f t="shared" si="13"/>
        <v>6676.1639999999989</v>
      </c>
      <c r="K41" s="13"/>
      <c r="L41" s="13"/>
      <c r="M41" s="13"/>
    </row>
    <row r="42" spans="1:13" s="12" customFormat="1" ht="13.5" thickBot="1" x14ac:dyDescent="0.3">
      <c r="A42" s="90" t="s">
        <v>22</v>
      </c>
      <c r="B42" s="91"/>
      <c r="C42" s="91"/>
      <c r="D42" s="91"/>
      <c r="E42" s="91"/>
      <c r="F42" s="91"/>
      <c r="G42" s="91"/>
      <c r="H42" s="92"/>
      <c r="I42" s="50">
        <f>SUM(I37:I41)</f>
        <v>14991.123999999998</v>
      </c>
      <c r="K42" s="13"/>
      <c r="L42" s="13"/>
      <c r="M42" s="13"/>
    </row>
    <row r="43" spans="1:13" s="12" customFormat="1" ht="23.25" customHeight="1" x14ac:dyDescent="0.25">
      <c r="A43" s="64">
        <v>6</v>
      </c>
      <c r="B43" s="88" t="s">
        <v>102</v>
      </c>
      <c r="C43" s="88"/>
      <c r="D43" s="88"/>
      <c r="E43" s="88"/>
      <c r="F43" s="88"/>
      <c r="G43" s="88"/>
      <c r="H43" s="88"/>
      <c r="I43" s="89"/>
      <c r="K43" s="13"/>
      <c r="L43" s="13"/>
      <c r="M43" s="13"/>
    </row>
    <row r="44" spans="1:13" s="12" customFormat="1" ht="51" x14ac:dyDescent="0.25">
      <c r="A44" s="63" t="s">
        <v>41</v>
      </c>
      <c r="B44" s="34">
        <v>103316</v>
      </c>
      <c r="C44" s="47" t="s">
        <v>17</v>
      </c>
      <c r="D44" s="72" t="s">
        <v>99</v>
      </c>
      <c r="E44" s="34" t="s">
        <v>60</v>
      </c>
      <c r="F44" s="65">
        <v>25</v>
      </c>
      <c r="G44" s="37">
        <v>61.52</v>
      </c>
      <c r="H44" s="48">
        <f>G44*1.15</f>
        <v>70.748000000000005</v>
      </c>
      <c r="I44" s="49">
        <f t="shared" ref="I44:I52" si="14">F44*H44</f>
        <v>1768.7</v>
      </c>
      <c r="K44" s="13"/>
      <c r="L44" s="13"/>
      <c r="M44" s="13"/>
    </row>
    <row r="45" spans="1:13" s="12" customFormat="1" ht="42.75" customHeight="1" x14ac:dyDescent="0.25">
      <c r="A45" s="63" t="s">
        <v>42</v>
      </c>
      <c r="B45" s="34">
        <v>102475</v>
      </c>
      <c r="C45" s="47" t="s">
        <v>17</v>
      </c>
      <c r="D45" s="72" t="s">
        <v>100</v>
      </c>
      <c r="E45" s="34" t="s">
        <v>61</v>
      </c>
      <c r="F45" s="65">
        <v>10.32</v>
      </c>
      <c r="G45" s="37">
        <v>444.24</v>
      </c>
      <c r="H45" s="48">
        <f t="shared" ref="H45:H52" si="15">G45*1.15</f>
        <v>510.87599999999998</v>
      </c>
      <c r="I45" s="49">
        <f t="shared" si="14"/>
        <v>5272.2403199999999</v>
      </c>
      <c r="K45" s="13"/>
      <c r="L45" s="13"/>
      <c r="M45" s="13"/>
    </row>
    <row r="46" spans="1:13" s="12" customFormat="1" ht="51" x14ac:dyDescent="0.25">
      <c r="A46" s="63" t="s">
        <v>77</v>
      </c>
      <c r="B46" s="53">
        <v>92777</v>
      </c>
      <c r="C46" s="52" t="s">
        <v>17</v>
      </c>
      <c r="D46" s="35" t="s">
        <v>127</v>
      </c>
      <c r="E46" s="34" t="s">
        <v>26</v>
      </c>
      <c r="F46" s="65">
        <v>11.98</v>
      </c>
      <c r="G46" s="37">
        <v>15.68</v>
      </c>
      <c r="H46" s="48">
        <f t="shared" si="15"/>
        <v>18.032</v>
      </c>
      <c r="I46" s="49">
        <f t="shared" si="14"/>
        <v>216.02336</v>
      </c>
      <c r="K46" s="13"/>
      <c r="L46" s="13"/>
      <c r="M46" s="13"/>
    </row>
    <row r="47" spans="1:13" s="12" customFormat="1" ht="51" x14ac:dyDescent="0.25">
      <c r="A47" s="63" t="s">
        <v>126</v>
      </c>
      <c r="B47" s="53">
        <v>92775</v>
      </c>
      <c r="C47" s="52" t="s">
        <v>17</v>
      </c>
      <c r="D47" s="35" t="s">
        <v>130</v>
      </c>
      <c r="E47" s="34" t="s">
        <v>26</v>
      </c>
      <c r="F47" s="65">
        <v>11.7</v>
      </c>
      <c r="G47" s="37">
        <v>18.36</v>
      </c>
      <c r="H47" s="48">
        <f t="shared" si="15"/>
        <v>21.113999999999997</v>
      </c>
      <c r="I47" s="49">
        <f t="shared" ref="I47" si="16">F47*H47</f>
        <v>247.03379999999996</v>
      </c>
      <c r="K47" s="13"/>
      <c r="L47" s="13"/>
      <c r="M47" s="13"/>
    </row>
    <row r="48" spans="1:13" s="12" customFormat="1" ht="38.25" x14ac:dyDescent="0.25">
      <c r="A48" s="63" t="s">
        <v>111</v>
      </c>
      <c r="B48" s="53">
        <v>103672</v>
      </c>
      <c r="C48" s="52" t="s">
        <v>17</v>
      </c>
      <c r="D48" s="35" t="s">
        <v>68</v>
      </c>
      <c r="E48" s="34" t="s">
        <v>61</v>
      </c>
      <c r="F48" s="65">
        <v>0.85</v>
      </c>
      <c r="G48" s="37">
        <v>481.62</v>
      </c>
      <c r="H48" s="48">
        <f t="shared" si="15"/>
        <v>553.86299999999994</v>
      </c>
      <c r="I48" s="49">
        <f t="shared" si="14"/>
        <v>470.78354999999993</v>
      </c>
      <c r="K48" s="13"/>
      <c r="L48" s="13"/>
      <c r="M48" s="13"/>
    </row>
    <row r="49" spans="1:13" s="12" customFormat="1" ht="38.25" x14ac:dyDescent="0.25">
      <c r="A49" s="63" t="s">
        <v>112</v>
      </c>
      <c r="B49" s="53">
        <v>92917</v>
      </c>
      <c r="C49" s="52" t="s">
        <v>17</v>
      </c>
      <c r="D49" s="35" t="s">
        <v>128</v>
      </c>
      <c r="E49" s="34" t="s">
        <v>26</v>
      </c>
      <c r="F49" s="65">
        <v>3.16</v>
      </c>
      <c r="G49" s="37">
        <v>14.89</v>
      </c>
      <c r="H49" s="48">
        <f t="shared" si="15"/>
        <v>17.1235</v>
      </c>
      <c r="I49" s="49">
        <f t="shared" ref="I49" si="17">F49*H49</f>
        <v>54.110260000000004</v>
      </c>
      <c r="K49" s="13"/>
      <c r="L49" s="13"/>
      <c r="M49" s="13"/>
    </row>
    <row r="50" spans="1:13" s="12" customFormat="1" ht="25.5" x14ac:dyDescent="0.25">
      <c r="A50" s="63" t="s">
        <v>113</v>
      </c>
      <c r="B50" s="34">
        <v>96995</v>
      </c>
      <c r="C50" s="47" t="s">
        <v>17</v>
      </c>
      <c r="D50" s="35" t="s">
        <v>75</v>
      </c>
      <c r="E50" s="46" t="s">
        <v>61</v>
      </c>
      <c r="F50" s="65">
        <v>25.8</v>
      </c>
      <c r="G50" s="37">
        <v>50.65</v>
      </c>
      <c r="H50" s="48">
        <f t="shared" si="15"/>
        <v>58.247499999999995</v>
      </c>
      <c r="I50" s="49">
        <f t="shared" si="14"/>
        <v>1502.7855</v>
      </c>
      <c r="K50" s="13"/>
      <c r="L50" s="13"/>
      <c r="M50" s="13"/>
    </row>
    <row r="51" spans="1:13" s="12" customFormat="1" ht="51" x14ac:dyDescent="0.25">
      <c r="A51" s="63" t="s">
        <v>129</v>
      </c>
      <c r="B51" s="34">
        <v>87879</v>
      </c>
      <c r="C51" s="47" t="s">
        <v>17</v>
      </c>
      <c r="D51" s="35" t="s">
        <v>29</v>
      </c>
      <c r="E51" s="34" t="s">
        <v>60</v>
      </c>
      <c r="F51" s="65">
        <v>16.5</v>
      </c>
      <c r="G51" s="37">
        <v>3.44</v>
      </c>
      <c r="H51" s="48">
        <f t="shared" si="15"/>
        <v>3.9559999999999995</v>
      </c>
      <c r="I51" s="49">
        <f t="shared" si="14"/>
        <v>65.273999999999987</v>
      </c>
      <c r="K51" s="13"/>
      <c r="L51" s="13"/>
      <c r="M51" s="13"/>
    </row>
    <row r="52" spans="1:13" s="12" customFormat="1" ht="63.75" x14ac:dyDescent="0.25">
      <c r="A52" s="63" t="s">
        <v>134</v>
      </c>
      <c r="B52" s="34">
        <v>87529</v>
      </c>
      <c r="C52" s="47" t="s">
        <v>17</v>
      </c>
      <c r="D52" s="35" t="s">
        <v>30</v>
      </c>
      <c r="E52" s="34" t="s">
        <v>60</v>
      </c>
      <c r="F52" s="65">
        <v>16.5</v>
      </c>
      <c r="G52" s="37">
        <v>29.32</v>
      </c>
      <c r="H52" s="48">
        <f t="shared" si="15"/>
        <v>33.717999999999996</v>
      </c>
      <c r="I52" s="49">
        <f t="shared" si="14"/>
        <v>556.34699999999998</v>
      </c>
      <c r="K52" s="13"/>
      <c r="L52" s="13"/>
      <c r="M52" s="13"/>
    </row>
    <row r="53" spans="1:13" s="12" customFormat="1" ht="13.5" thickBot="1" x14ac:dyDescent="0.3">
      <c r="A53" s="90" t="s">
        <v>22</v>
      </c>
      <c r="B53" s="91"/>
      <c r="C53" s="91"/>
      <c r="D53" s="91"/>
      <c r="E53" s="91"/>
      <c r="F53" s="91"/>
      <c r="G53" s="91"/>
      <c r="H53" s="92"/>
      <c r="I53" s="50">
        <f>SUM(I44:I52)</f>
        <v>10153.297790000001</v>
      </c>
      <c r="K53" s="13"/>
      <c r="L53" s="13"/>
      <c r="M53" s="13"/>
    </row>
    <row r="54" spans="1:13" s="12" customFormat="1" ht="23.25" customHeight="1" x14ac:dyDescent="0.25">
      <c r="A54" s="39">
        <v>7</v>
      </c>
      <c r="B54" s="96" t="s">
        <v>169</v>
      </c>
      <c r="C54" s="96"/>
      <c r="D54" s="96"/>
      <c r="E54" s="96"/>
      <c r="F54" s="96"/>
      <c r="G54" s="96"/>
      <c r="H54" s="96"/>
      <c r="I54" s="97"/>
      <c r="K54" s="13"/>
      <c r="L54" s="13"/>
      <c r="M54" s="13"/>
    </row>
    <row r="55" spans="1:13" s="12" customFormat="1" ht="25.5" x14ac:dyDescent="0.25">
      <c r="A55" s="68" t="s">
        <v>43</v>
      </c>
      <c r="B55" s="46">
        <v>93664</v>
      </c>
      <c r="C55" s="47" t="s">
        <v>17</v>
      </c>
      <c r="D55" s="35" t="s">
        <v>87</v>
      </c>
      <c r="E55" s="34" t="s">
        <v>71</v>
      </c>
      <c r="F55" s="65">
        <v>2</v>
      </c>
      <c r="G55" s="37">
        <v>63.72</v>
      </c>
      <c r="H55" s="48">
        <f>G55*1.15</f>
        <v>73.277999999999992</v>
      </c>
      <c r="I55" s="49">
        <f t="shared" ref="I55" si="18">F55*H55</f>
        <v>146.55599999999998</v>
      </c>
      <c r="K55" s="13"/>
      <c r="L55" s="13"/>
      <c r="M55" s="13"/>
    </row>
    <row r="56" spans="1:13" s="12" customFormat="1" ht="25.5" x14ac:dyDescent="0.25">
      <c r="A56" s="68" t="s">
        <v>44</v>
      </c>
      <c r="B56" s="46">
        <v>93665</v>
      </c>
      <c r="C56" s="47" t="s">
        <v>17</v>
      </c>
      <c r="D56" s="35" t="s">
        <v>88</v>
      </c>
      <c r="E56" s="34" t="s">
        <v>71</v>
      </c>
      <c r="F56" s="65">
        <v>6</v>
      </c>
      <c r="G56" s="37">
        <v>67.36</v>
      </c>
      <c r="H56" s="48">
        <f t="shared" ref="H56:H71" si="19">G56*1.15</f>
        <v>77.463999999999999</v>
      </c>
      <c r="I56" s="49">
        <f t="shared" ref="I56:I57" si="20">F56*H56</f>
        <v>464.78399999999999</v>
      </c>
      <c r="K56" s="13"/>
      <c r="L56" s="13"/>
      <c r="M56" s="13"/>
    </row>
    <row r="57" spans="1:13" s="12" customFormat="1" ht="25.5" x14ac:dyDescent="0.25">
      <c r="A57" s="68" t="s">
        <v>62</v>
      </c>
      <c r="B57" s="46">
        <v>93673</v>
      </c>
      <c r="C57" s="47" t="s">
        <v>17</v>
      </c>
      <c r="D57" s="35" t="s">
        <v>89</v>
      </c>
      <c r="E57" s="34" t="s">
        <v>71</v>
      </c>
      <c r="F57" s="65">
        <v>2</v>
      </c>
      <c r="G57" s="37">
        <v>96.66</v>
      </c>
      <c r="H57" s="48">
        <f t="shared" si="19"/>
        <v>111.15899999999999</v>
      </c>
      <c r="I57" s="49">
        <f t="shared" si="20"/>
        <v>222.31799999999998</v>
      </c>
      <c r="K57" s="13"/>
      <c r="L57" s="13"/>
      <c r="M57" s="13"/>
    </row>
    <row r="58" spans="1:13" s="12" customFormat="1" ht="25.5" x14ac:dyDescent="0.25">
      <c r="A58" s="68" t="s">
        <v>63</v>
      </c>
      <c r="B58" s="46">
        <v>93658</v>
      </c>
      <c r="C58" s="47" t="s">
        <v>17</v>
      </c>
      <c r="D58" s="35" t="s">
        <v>147</v>
      </c>
      <c r="E58" s="34" t="s">
        <v>71</v>
      </c>
      <c r="F58" s="65">
        <v>4</v>
      </c>
      <c r="G58" s="37">
        <v>21.56</v>
      </c>
      <c r="H58" s="48">
        <f t="shared" si="19"/>
        <v>24.793999999999997</v>
      </c>
      <c r="I58" s="49">
        <f t="shared" ref="I58" si="21">F58*H58</f>
        <v>99.175999999999988</v>
      </c>
      <c r="K58" s="13"/>
      <c r="L58" s="13"/>
      <c r="M58" s="13"/>
    </row>
    <row r="59" spans="1:13" s="12" customFormat="1" ht="51" x14ac:dyDescent="0.25">
      <c r="A59" s="68" t="s">
        <v>97</v>
      </c>
      <c r="B59" s="46">
        <v>101883</v>
      </c>
      <c r="C59" s="47" t="s">
        <v>17</v>
      </c>
      <c r="D59" s="35" t="s">
        <v>90</v>
      </c>
      <c r="E59" s="34" t="s">
        <v>71</v>
      </c>
      <c r="F59" s="65">
        <v>1</v>
      </c>
      <c r="G59" s="37">
        <v>679.44</v>
      </c>
      <c r="H59" s="48">
        <f t="shared" si="19"/>
        <v>781.35599999999999</v>
      </c>
      <c r="I59" s="49">
        <f t="shared" ref="I59:I62" si="22">F59*H59</f>
        <v>781.35599999999999</v>
      </c>
      <c r="K59" s="13"/>
      <c r="L59" s="13"/>
      <c r="M59" s="13"/>
    </row>
    <row r="60" spans="1:13" s="12" customFormat="1" ht="38.25" x14ac:dyDescent="0.25">
      <c r="A60" s="68" t="s">
        <v>103</v>
      </c>
      <c r="B60" s="46">
        <v>91934</v>
      </c>
      <c r="C60" s="47" t="s">
        <v>17</v>
      </c>
      <c r="D60" s="35" t="s">
        <v>91</v>
      </c>
      <c r="E60" s="34" t="s">
        <v>18</v>
      </c>
      <c r="F60" s="65">
        <v>120</v>
      </c>
      <c r="G60" s="37">
        <v>20.54</v>
      </c>
      <c r="H60" s="48">
        <f t="shared" si="19"/>
        <v>23.620999999999999</v>
      </c>
      <c r="I60" s="49">
        <f t="shared" si="22"/>
        <v>2834.52</v>
      </c>
      <c r="K60" s="13"/>
      <c r="L60" s="13"/>
      <c r="M60" s="13"/>
    </row>
    <row r="61" spans="1:13" s="12" customFormat="1" ht="38.25" x14ac:dyDescent="0.25">
      <c r="A61" s="68" t="s">
        <v>104</v>
      </c>
      <c r="B61" s="46">
        <v>91934</v>
      </c>
      <c r="C61" s="47" t="s">
        <v>17</v>
      </c>
      <c r="D61" s="35" t="s">
        <v>92</v>
      </c>
      <c r="E61" s="34" t="s">
        <v>18</v>
      </c>
      <c r="F61" s="65">
        <v>40</v>
      </c>
      <c r="G61" s="37">
        <v>20.54</v>
      </c>
      <c r="H61" s="48">
        <f t="shared" si="19"/>
        <v>23.620999999999999</v>
      </c>
      <c r="I61" s="49">
        <f t="shared" si="22"/>
        <v>944.83999999999992</v>
      </c>
      <c r="K61" s="13"/>
      <c r="L61" s="13"/>
      <c r="M61" s="13"/>
    </row>
    <row r="62" spans="1:13" s="12" customFormat="1" ht="38.25" x14ac:dyDescent="0.25">
      <c r="A62" s="68" t="s">
        <v>105</v>
      </c>
      <c r="B62" s="46">
        <v>91930</v>
      </c>
      <c r="C62" s="47" t="s">
        <v>17</v>
      </c>
      <c r="D62" s="35" t="s">
        <v>93</v>
      </c>
      <c r="E62" s="34" t="s">
        <v>18</v>
      </c>
      <c r="F62" s="65">
        <v>150</v>
      </c>
      <c r="G62" s="37">
        <v>8.2200000000000006</v>
      </c>
      <c r="H62" s="48">
        <f t="shared" si="19"/>
        <v>9.4529999999999994</v>
      </c>
      <c r="I62" s="49">
        <f t="shared" si="22"/>
        <v>1417.9499999999998</v>
      </c>
      <c r="K62" s="13"/>
      <c r="L62" s="13"/>
      <c r="M62" s="13"/>
    </row>
    <row r="63" spans="1:13" s="12" customFormat="1" ht="38.25" x14ac:dyDescent="0.25">
      <c r="A63" s="68" t="s">
        <v>106</v>
      </c>
      <c r="B63" s="46">
        <v>91930</v>
      </c>
      <c r="C63" s="47" t="s">
        <v>17</v>
      </c>
      <c r="D63" s="35" t="s">
        <v>94</v>
      </c>
      <c r="E63" s="34" t="s">
        <v>18</v>
      </c>
      <c r="F63" s="65">
        <v>50</v>
      </c>
      <c r="G63" s="37">
        <v>8.2200000000000006</v>
      </c>
      <c r="H63" s="48">
        <f t="shared" si="19"/>
        <v>9.4529999999999994</v>
      </c>
      <c r="I63" s="49">
        <f t="shared" ref="I63:I64" si="23">F63*H63</f>
        <v>472.65</v>
      </c>
      <c r="K63" s="13"/>
      <c r="L63" s="13"/>
      <c r="M63" s="13"/>
    </row>
    <row r="64" spans="1:13" s="12" customFormat="1" ht="38.25" x14ac:dyDescent="0.25">
      <c r="A64" s="68" t="s">
        <v>107</v>
      </c>
      <c r="B64" s="46">
        <v>3912530</v>
      </c>
      <c r="C64" s="47" t="s">
        <v>70</v>
      </c>
      <c r="D64" s="35" t="s">
        <v>95</v>
      </c>
      <c r="E64" s="34" t="s">
        <v>18</v>
      </c>
      <c r="F64" s="65">
        <v>200</v>
      </c>
      <c r="G64" s="37">
        <v>10.7</v>
      </c>
      <c r="H64" s="48">
        <f t="shared" si="19"/>
        <v>12.304999999999998</v>
      </c>
      <c r="I64" s="49">
        <f t="shared" si="23"/>
        <v>2460.9999999999995</v>
      </c>
      <c r="K64" s="13"/>
      <c r="L64" s="13"/>
      <c r="M64" s="13"/>
    </row>
    <row r="65" spans="1:13" s="12" customFormat="1" ht="38.25" x14ac:dyDescent="0.25">
      <c r="A65" s="68" t="s">
        <v>153</v>
      </c>
      <c r="B65" s="46">
        <v>91928</v>
      </c>
      <c r="C65" s="47" t="s">
        <v>17</v>
      </c>
      <c r="D65" s="35" t="s">
        <v>148</v>
      </c>
      <c r="E65" s="34" t="s">
        <v>18</v>
      </c>
      <c r="F65" s="65">
        <v>30</v>
      </c>
      <c r="G65" s="37">
        <v>6.02</v>
      </c>
      <c r="H65" s="48">
        <f t="shared" si="19"/>
        <v>6.9229999999999992</v>
      </c>
      <c r="I65" s="49">
        <f t="shared" ref="I65:I71" si="24">F65*H65</f>
        <v>207.68999999999997</v>
      </c>
      <c r="K65" s="13"/>
      <c r="L65" s="13"/>
      <c r="M65" s="13"/>
    </row>
    <row r="66" spans="1:13" s="12" customFormat="1" ht="38.25" x14ac:dyDescent="0.25">
      <c r="A66" s="68" t="s">
        <v>154</v>
      </c>
      <c r="B66" s="46">
        <v>91928</v>
      </c>
      <c r="C66" s="47" t="s">
        <v>17</v>
      </c>
      <c r="D66" s="35" t="s">
        <v>149</v>
      </c>
      <c r="E66" s="34" t="s">
        <v>18</v>
      </c>
      <c r="F66" s="65">
        <v>15</v>
      </c>
      <c r="G66" s="37">
        <v>6.02</v>
      </c>
      <c r="H66" s="48">
        <f t="shared" si="19"/>
        <v>6.9229999999999992</v>
      </c>
      <c r="I66" s="49">
        <f t="shared" si="24"/>
        <v>103.84499999999998</v>
      </c>
      <c r="K66" s="13"/>
      <c r="L66" s="13"/>
      <c r="M66" s="13"/>
    </row>
    <row r="67" spans="1:13" s="12" customFormat="1" ht="51" x14ac:dyDescent="0.25">
      <c r="A67" s="68" t="s">
        <v>155</v>
      </c>
      <c r="B67" s="46">
        <v>101875</v>
      </c>
      <c r="C67" s="47" t="s">
        <v>17</v>
      </c>
      <c r="D67" s="35" t="s">
        <v>150</v>
      </c>
      <c r="E67" s="34" t="s">
        <v>71</v>
      </c>
      <c r="F67" s="65">
        <v>1</v>
      </c>
      <c r="G67" s="37">
        <v>420.69</v>
      </c>
      <c r="H67" s="48">
        <f t="shared" si="19"/>
        <v>483.79349999999994</v>
      </c>
      <c r="I67" s="49">
        <f t="shared" si="24"/>
        <v>483.79349999999994</v>
      </c>
      <c r="K67" s="13"/>
      <c r="L67" s="13"/>
      <c r="M67" s="13"/>
    </row>
    <row r="68" spans="1:13" s="12" customFormat="1" ht="38.25" x14ac:dyDescent="0.25">
      <c r="A68" s="68" t="s">
        <v>156</v>
      </c>
      <c r="B68" s="46">
        <v>91834</v>
      </c>
      <c r="C68" s="47" t="s">
        <v>17</v>
      </c>
      <c r="D68" s="35" t="s">
        <v>160</v>
      </c>
      <c r="E68" s="34" t="s">
        <v>18</v>
      </c>
      <c r="F68" s="65">
        <v>70</v>
      </c>
      <c r="G68" s="37">
        <v>9.5299999999999994</v>
      </c>
      <c r="H68" s="48">
        <f t="shared" si="19"/>
        <v>10.959499999999998</v>
      </c>
      <c r="I68" s="49">
        <f t="shared" si="24"/>
        <v>767.16499999999985</v>
      </c>
      <c r="K68" s="13"/>
      <c r="L68" s="13"/>
      <c r="M68" s="13"/>
    </row>
    <row r="69" spans="1:13" s="12" customFormat="1" ht="25.5" x14ac:dyDescent="0.25">
      <c r="A69" s="68" t="s">
        <v>157</v>
      </c>
      <c r="B69" s="46">
        <v>90456</v>
      </c>
      <c r="C69" s="47" t="s">
        <v>17</v>
      </c>
      <c r="D69" s="35" t="s">
        <v>151</v>
      </c>
      <c r="E69" s="34" t="s">
        <v>71</v>
      </c>
      <c r="F69" s="65">
        <v>7</v>
      </c>
      <c r="G69" s="37">
        <v>4.13</v>
      </c>
      <c r="H69" s="48">
        <f t="shared" si="19"/>
        <v>4.7494999999999994</v>
      </c>
      <c r="I69" s="49">
        <f t="shared" ref="I69" si="25">F69*H69</f>
        <v>33.246499999999997</v>
      </c>
      <c r="K69" s="13"/>
      <c r="L69" s="13"/>
      <c r="M69" s="13"/>
    </row>
    <row r="70" spans="1:13" s="12" customFormat="1" ht="38.25" x14ac:dyDescent="0.25">
      <c r="A70" s="68" t="s">
        <v>158</v>
      </c>
      <c r="B70" s="46">
        <v>92019</v>
      </c>
      <c r="C70" s="47" t="s">
        <v>17</v>
      </c>
      <c r="D70" s="35" t="s">
        <v>152</v>
      </c>
      <c r="E70" s="34" t="s">
        <v>71</v>
      </c>
      <c r="F70" s="65">
        <v>7</v>
      </c>
      <c r="G70" s="37">
        <v>80.06</v>
      </c>
      <c r="H70" s="48">
        <f t="shared" si="19"/>
        <v>92.068999999999988</v>
      </c>
      <c r="I70" s="49">
        <f t="shared" si="24"/>
        <v>644.48299999999995</v>
      </c>
      <c r="K70" s="13"/>
      <c r="L70" s="13"/>
      <c r="M70" s="13"/>
    </row>
    <row r="71" spans="1:13" s="12" customFormat="1" ht="12.75" x14ac:dyDescent="0.25">
      <c r="A71" s="68" t="s">
        <v>159</v>
      </c>
      <c r="B71" s="46" t="s">
        <v>110</v>
      </c>
      <c r="C71" s="47" t="s">
        <v>109</v>
      </c>
      <c r="D71" s="72" t="s">
        <v>96</v>
      </c>
      <c r="E71" s="34" t="s">
        <v>71</v>
      </c>
      <c r="F71" s="65">
        <v>28</v>
      </c>
      <c r="G71" s="37">
        <v>95</v>
      </c>
      <c r="H71" s="48">
        <f t="shared" si="19"/>
        <v>109.24999999999999</v>
      </c>
      <c r="I71" s="49">
        <f t="shared" si="24"/>
        <v>3058.9999999999995</v>
      </c>
      <c r="K71" s="13"/>
      <c r="L71" s="13"/>
      <c r="M71" s="13"/>
    </row>
    <row r="72" spans="1:13" s="12" customFormat="1" ht="13.5" thickBot="1" x14ac:dyDescent="0.3">
      <c r="A72" s="90" t="s">
        <v>15</v>
      </c>
      <c r="B72" s="91"/>
      <c r="C72" s="91"/>
      <c r="D72" s="91"/>
      <c r="E72" s="91"/>
      <c r="F72" s="91"/>
      <c r="G72" s="91"/>
      <c r="H72" s="92"/>
      <c r="I72" s="50">
        <f>SUM(I55:I71)</f>
        <v>15144.372999999998</v>
      </c>
      <c r="K72" s="13"/>
      <c r="L72" s="13"/>
      <c r="M72" s="13"/>
    </row>
    <row r="73" spans="1:13" s="12" customFormat="1" ht="23.25" customHeight="1" x14ac:dyDescent="0.25">
      <c r="A73" s="39">
        <v>8</v>
      </c>
      <c r="B73" s="96" t="s">
        <v>168</v>
      </c>
      <c r="C73" s="96"/>
      <c r="D73" s="96"/>
      <c r="E73" s="96"/>
      <c r="F73" s="96"/>
      <c r="G73" s="96"/>
      <c r="H73" s="96"/>
      <c r="I73" s="97"/>
      <c r="K73" s="13"/>
      <c r="L73" s="13"/>
      <c r="M73" s="13"/>
    </row>
    <row r="74" spans="1:13" s="12" customFormat="1" ht="63.75" x14ac:dyDescent="0.25">
      <c r="A74" s="68" t="s">
        <v>45</v>
      </c>
      <c r="B74" s="46">
        <v>90091</v>
      </c>
      <c r="C74" s="47" t="s">
        <v>17</v>
      </c>
      <c r="D74" s="72" t="s">
        <v>165</v>
      </c>
      <c r="E74" s="34" t="s">
        <v>61</v>
      </c>
      <c r="F74" s="65">
        <v>66</v>
      </c>
      <c r="G74" s="37">
        <v>5.92</v>
      </c>
      <c r="H74" s="48">
        <f>G74*1.15</f>
        <v>6.8079999999999998</v>
      </c>
      <c r="I74" s="49">
        <f t="shared" ref="I74:I76" si="26">F74*H74</f>
        <v>449.32799999999997</v>
      </c>
      <c r="K74" s="13"/>
      <c r="L74" s="13"/>
      <c r="M74" s="13"/>
    </row>
    <row r="75" spans="1:13" s="12" customFormat="1" ht="25.5" x14ac:dyDescent="0.25">
      <c r="A75" s="68" t="s">
        <v>46</v>
      </c>
      <c r="B75" s="46">
        <v>101616</v>
      </c>
      <c r="C75" s="47" t="s">
        <v>17</v>
      </c>
      <c r="D75" s="72" t="s">
        <v>166</v>
      </c>
      <c r="E75" s="34" t="s">
        <v>60</v>
      </c>
      <c r="F75" s="65">
        <v>66</v>
      </c>
      <c r="G75" s="37">
        <v>5.9</v>
      </c>
      <c r="H75" s="48">
        <f t="shared" ref="H75:H90" si="27">G75*1.15</f>
        <v>6.7850000000000001</v>
      </c>
      <c r="I75" s="49">
        <f t="shared" si="26"/>
        <v>447.81</v>
      </c>
      <c r="K75" s="13"/>
      <c r="L75" s="13"/>
      <c r="M75" s="13"/>
    </row>
    <row r="76" spans="1:13" s="12" customFormat="1" ht="38.25" x14ac:dyDescent="0.25">
      <c r="A76" s="68" t="s">
        <v>47</v>
      </c>
      <c r="B76" s="46">
        <v>101623</v>
      </c>
      <c r="C76" s="47" t="s">
        <v>17</v>
      </c>
      <c r="D76" s="72" t="s">
        <v>167</v>
      </c>
      <c r="E76" s="34" t="s">
        <v>61</v>
      </c>
      <c r="F76" s="65">
        <v>24.75</v>
      </c>
      <c r="G76" s="37">
        <v>189.71</v>
      </c>
      <c r="H76" s="48">
        <f t="shared" si="27"/>
        <v>218.16649999999998</v>
      </c>
      <c r="I76" s="49">
        <f t="shared" si="26"/>
        <v>5399.6208749999996</v>
      </c>
      <c r="K76" s="13"/>
      <c r="L76" s="13"/>
      <c r="M76" s="13"/>
    </row>
    <row r="77" spans="1:13" s="12" customFormat="1" ht="38.25" customHeight="1" x14ac:dyDescent="0.25">
      <c r="A77" s="68" t="s">
        <v>48</v>
      </c>
      <c r="B77" s="46">
        <v>97887</v>
      </c>
      <c r="C77" s="47" t="s">
        <v>17</v>
      </c>
      <c r="D77" s="72" t="s">
        <v>187</v>
      </c>
      <c r="E77" s="34" t="s">
        <v>71</v>
      </c>
      <c r="F77" s="65">
        <v>6</v>
      </c>
      <c r="G77" s="37">
        <v>264.99</v>
      </c>
      <c r="H77" s="48">
        <f t="shared" si="27"/>
        <v>304.73849999999999</v>
      </c>
      <c r="I77" s="49">
        <f t="shared" ref="I77:I80" si="28">F77*H77</f>
        <v>1828.431</v>
      </c>
      <c r="K77" s="13"/>
      <c r="L77" s="13"/>
      <c r="M77" s="13"/>
    </row>
    <row r="78" spans="1:13" s="12" customFormat="1" ht="38.25" customHeight="1" x14ac:dyDescent="0.25">
      <c r="A78" s="68" t="s">
        <v>161</v>
      </c>
      <c r="B78" s="46">
        <v>91849</v>
      </c>
      <c r="C78" s="47" t="s">
        <v>17</v>
      </c>
      <c r="D78" s="72" t="s">
        <v>193</v>
      </c>
      <c r="E78" s="34" t="s">
        <v>18</v>
      </c>
      <c r="F78" s="65">
        <v>35</v>
      </c>
      <c r="G78" s="37">
        <v>7.69</v>
      </c>
      <c r="H78" s="48">
        <f t="shared" si="27"/>
        <v>8.8435000000000006</v>
      </c>
      <c r="I78" s="49">
        <f t="shared" ref="I78" si="29">F78*H78</f>
        <v>309.52250000000004</v>
      </c>
      <c r="K78" s="13"/>
      <c r="L78" s="13"/>
      <c r="M78" s="13"/>
    </row>
    <row r="79" spans="1:13" s="12" customFormat="1" ht="38.25" x14ac:dyDescent="0.25">
      <c r="A79" s="68" t="s">
        <v>162</v>
      </c>
      <c r="B79" s="46">
        <v>97668</v>
      </c>
      <c r="C79" s="47" t="s">
        <v>17</v>
      </c>
      <c r="D79" s="72" t="s">
        <v>176</v>
      </c>
      <c r="E79" s="34" t="s">
        <v>18</v>
      </c>
      <c r="F79" s="65">
        <v>310</v>
      </c>
      <c r="G79" s="37">
        <v>11.01</v>
      </c>
      <c r="H79" s="48">
        <f t="shared" si="27"/>
        <v>12.661499999999998</v>
      </c>
      <c r="I79" s="49">
        <f t="shared" si="28"/>
        <v>3925.0649999999996</v>
      </c>
      <c r="K79" s="13"/>
      <c r="L79" s="13"/>
      <c r="M79" s="13"/>
    </row>
    <row r="80" spans="1:13" s="12" customFormat="1" ht="25.5" x14ac:dyDescent="0.25">
      <c r="A80" s="68" t="s">
        <v>163</v>
      </c>
      <c r="B80" s="46">
        <v>93382</v>
      </c>
      <c r="C80" s="47" t="s">
        <v>17</v>
      </c>
      <c r="D80" s="72" t="s">
        <v>177</v>
      </c>
      <c r="E80" s="34" t="s">
        <v>61</v>
      </c>
      <c r="F80" s="65">
        <v>66</v>
      </c>
      <c r="G80" s="37">
        <v>31.58</v>
      </c>
      <c r="H80" s="48">
        <f t="shared" si="27"/>
        <v>36.316999999999993</v>
      </c>
      <c r="I80" s="49">
        <f t="shared" si="28"/>
        <v>2396.9219999999996</v>
      </c>
      <c r="K80" s="13"/>
      <c r="L80" s="13"/>
      <c r="M80" s="13"/>
    </row>
    <row r="81" spans="1:13" s="12" customFormat="1" ht="28.5" customHeight="1" x14ac:dyDescent="0.25">
      <c r="A81" s="68" t="s">
        <v>164</v>
      </c>
      <c r="B81" s="46">
        <v>101660</v>
      </c>
      <c r="C81" s="47" t="s">
        <v>17</v>
      </c>
      <c r="D81" s="72" t="s">
        <v>185</v>
      </c>
      <c r="E81" s="34" t="s">
        <v>71</v>
      </c>
      <c r="F81" s="65">
        <v>6</v>
      </c>
      <c r="G81" s="37">
        <v>1625</v>
      </c>
      <c r="H81" s="48">
        <f t="shared" si="27"/>
        <v>1868.7499999999998</v>
      </c>
      <c r="I81" s="49">
        <f t="shared" ref="I81:I90" si="30">F81*H81</f>
        <v>11212.499999999998</v>
      </c>
      <c r="K81" s="13"/>
      <c r="L81" s="13"/>
      <c r="M81" s="13"/>
    </row>
    <row r="82" spans="1:13" s="12" customFormat="1" ht="38.25" x14ac:dyDescent="0.25">
      <c r="A82" s="68" t="s">
        <v>178</v>
      </c>
      <c r="B82" s="46">
        <v>101632</v>
      </c>
      <c r="C82" s="47" t="s">
        <v>17</v>
      </c>
      <c r="D82" s="72" t="s">
        <v>181</v>
      </c>
      <c r="E82" s="34" t="s">
        <v>71</v>
      </c>
      <c r="F82" s="65">
        <v>1</v>
      </c>
      <c r="G82" s="37">
        <v>54.15</v>
      </c>
      <c r="H82" s="48">
        <f t="shared" si="27"/>
        <v>62.272499999999994</v>
      </c>
      <c r="I82" s="49">
        <f t="shared" si="30"/>
        <v>62.272499999999994</v>
      </c>
      <c r="K82" s="13"/>
      <c r="L82" s="13"/>
      <c r="M82" s="13"/>
    </row>
    <row r="83" spans="1:13" s="12" customFormat="1" ht="25.5" x14ac:dyDescent="0.25">
      <c r="A83" s="68" t="s">
        <v>179</v>
      </c>
      <c r="B83" s="46">
        <v>101902</v>
      </c>
      <c r="C83" s="47" t="s">
        <v>17</v>
      </c>
      <c r="D83" s="72" t="s">
        <v>189</v>
      </c>
      <c r="E83" s="34" t="s">
        <v>71</v>
      </c>
      <c r="F83" s="65">
        <v>1</v>
      </c>
      <c r="G83" s="37">
        <v>340.29</v>
      </c>
      <c r="H83" s="48">
        <f t="shared" si="27"/>
        <v>391.33350000000002</v>
      </c>
      <c r="I83" s="49">
        <f t="shared" si="30"/>
        <v>391.33350000000002</v>
      </c>
      <c r="K83" s="13"/>
      <c r="L83" s="13"/>
      <c r="M83" s="13"/>
    </row>
    <row r="84" spans="1:13" s="12" customFormat="1" ht="25.5" x14ac:dyDescent="0.25">
      <c r="A84" s="68" t="s">
        <v>180</v>
      </c>
      <c r="B84" s="46">
        <v>93666</v>
      </c>
      <c r="C84" s="47" t="s">
        <v>17</v>
      </c>
      <c r="D84" s="72" t="s">
        <v>188</v>
      </c>
      <c r="E84" s="34" t="s">
        <v>71</v>
      </c>
      <c r="F84" s="65">
        <v>1</v>
      </c>
      <c r="G84" s="37">
        <v>73.12</v>
      </c>
      <c r="H84" s="48">
        <f t="shared" si="27"/>
        <v>84.087999999999994</v>
      </c>
      <c r="I84" s="49">
        <f t="shared" ref="I84:I86" si="31">F84*H84</f>
        <v>84.087999999999994</v>
      </c>
      <c r="K84" s="13"/>
      <c r="L84" s="13"/>
      <c r="M84" s="13"/>
    </row>
    <row r="85" spans="1:13" s="12" customFormat="1" ht="25.5" x14ac:dyDescent="0.25">
      <c r="A85" s="68" t="s">
        <v>182</v>
      </c>
      <c r="B85" s="46">
        <v>3924153</v>
      </c>
      <c r="C85" s="47" t="s">
        <v>70</v>
      </c>
      <c r="D85" s="72" t="s">
        <v>190</v>
      </c>
      <c r="E85" s="34" t="s">
        <v>18</v>
      </c>
      <c r="F85" s="65">
        <v>40</v>
      </c>
      <c r="G85" s="37">
        <v>20.38</v>
      </c>
      <c r="H85" s="48">
        <f t="shared" si="27"/>
        <v>23.436999999999998</v>
      </c>
      <c r="I85" s="49">
        <f t="shared" si="31"/>
        <v>937.4799999999999</v>
      </c>
      <c r="K85" s="13"/>
      <c r="L85" s="13"/>
      <c r="M85" s="13"/>
    </row>
    <row r="86" spans="1:13" s="12" customFormat="1" ht="25.5" x14ac:dyDescent="0.25">
      <c r="A86" s="68" t="s">
        <v>183</v>
      </c>
      <c r="B86" s="46">
        <v>3924152</v>
      </c>
      <c r="C86" s="47" t="s">
        <v>70</v>
      </c>
      <c r="D86" s="72" t="s">
        <v>191</v>
      </c>
      <c r="E86" s="34" t="s">
        <v>18</v>
      </c>
      <c r="F86" s="65">
        <v>360</v>
      </c>
      <c r="G86" s="37">
        <v>14.37</v>
      </c>
      <c r="H86" s="48">
        <f t="shared" si="27"/>
        <v>16.525499999999997</v>
      </c>
      <c r="I86" s="49">
        <f t="shared" si="31"/>
        <v>5949.1799999999994</v>
      </c>
      <c r="K86" s="13"/>
      <c r="L86" s="13"/>
      <c r="M86" s="13"/>
    </row>
    <row r="87" spans="1:13" s="12" customFormat="1" ht="51" x14ac:dyDescent="0.25">
      <c r="A87" s="68" t="s">
        <v>184</v>
      </c>
      <c r="B87" s="46">
        <v>101875</v>
      </c>
      <c r="C87" s="47" t="s">
        <v>17</v>
      </c>
      <c r="D87" s="72" t="s">
        <v>192</v>
      </c>
      <c r="E87" s="34" t="s">
        <v>71</v>
      </c>
      <c r="F87" s="65">
        <v>1</v>
      </c>
      <c r="G87" s="37">
        <v>490.69</v>
      </c>
      <c r="H87" s="48">
        <f t="shared" si="27"/>
        <v>564.29349999999999</v>
      </c>
      <c r="I87" s="49">
        <f t="shared" si="30"/>
        <v>564.29349999999999</v>
      </c>
      <c r="K87" s="13"/>
      <c r="L87" s="13"/>
      <c r="M87" s="13"/>
    </row>
    <row r="88" spans="1:13" s="12" customFormat="1" ht="38.25" x14ac:dyDescent="0.25">
      <c r="A88" s="68" t="s">
        <v>186</v>
      </c>
      <c r="B88" s="46">
        <v>101176</v>
      </c>
      <c r="C88" s="47" t="s">
        <v>17</v>
      </c>
      <c r="D88" s="72" t="s">
        <v>198</v>
      </c>
      <c r="E88" s="34" t="s">
        <v>18</v>
      </c>
      <c r="F88" s="65">
        <v>6.6</v>
      </c>
      <c r="G88" s="37">
        <v>131.22999999999999</v>
      </c>
      <c r="H88" s="48">
        <f t="shared" ref="H88" si="32">G88*1.15</f>
        <v>150.91449999999998</v>
      </c>
      <c r="I88" s="49">
        <f t="shared" ref="I88" si="33">F88*H88</f>
        <v>996.03569999999979</v>
      </c>
      <c r="K88" s="13"/>
      <c r="L88" s="13"/>
      <c r="M88" s="13"/>
    </row>
    <row r="89" spans="1:13" s="12" customFormat="1" ht="12.75" x14ac:dyDescent="0.25">
      <c r="A89" s="68" t="s">
        <v>196</v>
      </c>
      <c r="B89" s="46" t="s">
        <v>110</v>
      </c>
      <c r="C89" s="47" t="s">
        <v>109</v>
      </c>
      <c r="D89" s="72" t="s">
        <v>194</v>
      </c>
      <c r="E89" s="34" t="s">
        <v>71</v>
      </c>
      <c r="F89" s="65">
        <v>7</v>
      </c>
      <c r="G89" s="37">
        <v>360</v>
      </c>
      <c r="H89" s="48">
        <f t="shared" si="27"/>
        <v>413.99999999999994</v>
      </c>
      <c r="I89" s="49">
        <f t="shared" si="30"/>
        <v>2897.9999999999995</v>
      </c>
      <c r="K89" s="13"/>
      <c r="L89" s="13"/>
      <c r="M89" s="13"/>
    </row>
    <row r="90" spans="1:13" s="12" customFormat="1" ht="25.5" x14ac:dyDescent="0.25">
      <c r="A90" s="68" t="s">
        <v>197</v>
      </c>
      <c r="B90" s="46" t="s">
        <v>110</v>
      </c>
      <c r="C90" s="47" t="s">
        <v>109</v>
      </c>
      <c r="D90" s="72" t="s">
        <v>195</v>
      </c>
      <c r="E90" s="34" t="s">
        <v>71</v>
      </c>
      <c r="F90" s="65">
        <v>6</v>
      </c>
      <c r="G90" s="37">
        <v>1700</v>
      </c>
      <c r="H90" s="48">
        <f t="shared" si="27"/>
        <v>1954.9999999999998</v>
      </c>
      <c r="I90" s="49">
        <f t="shared" si="30"/>
        <v>11729.999999999998</v>
      </c>
      <c r="K90" s="13"/>
      <c r="L90" s="13"/>
      <c r="M90" s="13"/>
    </row>
    <row r="91" spans="1:13" s="12" customFormat="1" ht="15" customHeight="1" thickBot="1" x14ac:dyDescent="0.3">
      <c r="A91" s="90" t="s">
        <v>15</v>
      </c>
      <c r="B91" s="91"/>
      <c r="C91" s="91"/>
      <c r="D91" s="91"/>
      <c r="E91" s="91"/>
      <c r="F91" s="91"/>
      <c r="G91" s="91"/>
      <c r="H91" s="92"/>
      <c r="I91" s="50">
        <f>SUM(I74:I90)</f>
        <v>49581.882574999996</v>
      </c>
      <c r="K91" s="13"/>
      <c r="L91" s="13"/>
      <c r="M91" s="13"/>
    </row>
    <row r="92" spans="1:13" s="12" customFormat="1" ht="23.25" customHeight="1" x14ac:dyDescent="0.25">
      <c r="A92" s="39">
        <v>9</v>
      </c>
      <c r="B92" s="88" t="s">
        <v>23</v>
      </c>
      <c r="C92" s="88"/>
      <c r="D92" s="88"/>
      <c r="E92" s="88"/>
      <c r="F92" s="88"/>
      <c r="G92" s="88"/>
      <c r="H92" s="88"/>
      <c r="I92" s="89"/>
      <c r="K92" s="13"/>
      <c r="L92" s="13"/>
      <c r="M92" s="13"/>
    </row>
    <row r="93" spans="1:13" s="12" customFormat="1" ht="25.5" x14ac:dyDescent="0.25">
      <c r="A93" s="62" t="s">
        <v>135</v>
      </c>
      <c r="B93" s="34">
        <v>88485</v>
      </c>
      <c r="C93" s="47" t="s">
        <v>17</v>
      </c>
      <c r="D93" s="35" t="s">
        <v>73</v>
      </c>
      <c r="E93" s="34" t="s">
        <v>60</v>
      </c>
      <c r="F93" s="65">
        <v>335</v>
      </c>
      <c r="G93" s="37">
        <v>2.97</v>
      </c>
      <c r="H93" s="48">
        <f>G93*1.15</f>
        <v>3.4154999999999998</v>
      </c>
      <c r="I93" s="49">
        <f t="shared" ref="I93" si="34">F93*H93</f>
        <v>1144.1924999999999</v>
      </c>
      <c r="K93" s="13"/>
      <c r="L93" s="13"/>
      <c r="M93" s="13"/>
    </row>
    <row r="94" spans="1:13" s="12" customFormat="1" ht="38.25" x14ac:dyDescent="0.25">
      <c r="A94" s="62" t="s">
        <v>84</v>
      </c>
      <c r="B94" s="38">
        <v>102492</v>
      </c>
      <c r="C94" s="52" t="s">
        <v>17</v>
      </c>
      <c r="D94" s="51" t="s">
        <v>72</v>
      </c>
      <c r="E94" s="34" t="s">
        <v>60</v>
      </c>
      <c r="F94" s="65">
        <v>725.92</v>
      </c>
      <c r="G94" s="37">
        <v>21.98</v>
      </c>
      <c r="H94" s="48">
        <f t="shared" ref="H94:H97" si="35">G94*1.15</f>
        <v>25.276999999999997</v>
      </c>
      <c r="I94" s="49">
        <f t="shared" ref="I94:I97" si="36">F94*H94</f>
        <v>18349.079839999999</v>
      </c>
      <c r="K94" s="13"/>
      <c r="L94" s="13"/>
      <c r="M94" s="13"/>
    </row>
    <row r="95" spans="1:13" s="12" customFormat="1" ht="51" x14ac:dyDescent="0.25">
      <c r="A95" s="62" t="s">
        <v>85</v>
      </c>
      <c r="B95" s="38">
        <v>100749</v>
      </c>
      <c r="C95" s="52" t="s">
        <v>17</v>
      </c>
      <c r="D95" s="35" t="s">
        <v>125</v>
      </c>
      <c r="E95" s="34" t="s">
        <v>60</v>
      </c>
      <c r="F95" s="65">
        <v>400.8</v>
      </c>
      <c r="G95" s="37">
        <v>23.63</v>
      </c>
      <c r="H95" s="48">
        <f t="shared" si="35"/>
        <v>27.174499999999998</v>
      </c>
      <c r="I95" s="49">
        <f t="shared" si="36"/>
        <v>10891.5396</v>
      </c>
      <c r="J95" s="12" t="s">
        <v>131</v>
      </c>
      <c r="K95" s="13" t="s">
        <v>132</v>
      </c>
      <c r="L95" s="13"/>
      <c r="M95" s="13"/>
    </row>
    <row r="96" spans="1:13" s="12" customFormat="1" ht="25.5" x14ac:dyDescent="0.25">
      <c r="A96" s="62" t="s">
        <v>136</v>
      </c>
      <c r="B96" s="34">
        <v>88489</v>
      </c>
      <c r="C96" s="52" t="s">
        <v>17</v>
      </c>
      <c r="D96" s="35" t="s">
        <v>74</v>
      </c>
      <c r="E96" s="34" t="s">
        <v>60</v>
      </c>
      <c r="F96" s="65">
        <v>335</v>
      </c>
      <c r="G96" s="37">
        <v>14.53</v>
      </c>
      <c r="H96" s="48">
        <f t="shared" si="35"/>
        <v>16.709499999999998</v>
      </c>
      <c r="I96" s="49">
        <f t="shared" si="36"/>
        <v>5597.6824999999999</v>
      </c>
      <c r="K96" s="13"/>
      <c r="L96" s="13"/>
      <c r="M96" s="13"/>
    </row>
    <row r="97" spans="1:13" s="12" customFormat="1" ht="38.25" x14ac:dyDescent="0.25">
      <c r="A97" s="62" t="s">
        <v>137</v>
      </c>
      <c r="B97" s="34">
        <v>98555</v>
      </c>
      <c r="C97" s="52" t="s">
        <v>17</v>
      </c>
      <c r="D97" s="72" t="s">
        <v>124</v>
      </c>
      <c r="E97" s="34" t="s">
        <v>60</v>
      </c>
      <c r="F97" s="65">
        <v>32</v>
      </c>
      <c r="G97" s="37">
        <v>25.96</v>
      </c>
      <c r="H97" s="48">
        <f t="shared" si="35"/>
        <v>29.853999999999999</v>
      </c>
      <c r="I97" s="49">
        <f t="shared" si="36"/>
        <v>955.32799999999997</v>
      </c>
      <c r="K97" s="13"/>
      <c r="L97" s="13"/>
      <c r="M97" s="13"/>
    </row>
    <row r="98" spans="1:13" s="12" customFormat="1" ht="13.5" thickBot="1" x14ac:dyDescent="0.3">
      <c r="A98" s="90" t="s">
        <v>22</v>
      </c>
      <c r="B98" s="91"/>
      <c r="C98" s="91"/>
      <c r="D98" s="91"/>
      <c r="E98" s="91"/>
      <c r="F98" s="91"/>
      <c r="G98" s="91"/>
      <c r="H98" s="92"/>
      <c r="I98" s="50">
        <f>SUM(I93:I97)</f>
        <v>36937.822440000004</v>
      </c>
      <c r="K98" s="13"/>
      <c r="L98" s="13"/>
      <c r="M98" s="13"/>
    </row>
    <row r="99" spans="1:13" s="12" customFormat="1" ht="23.25" customHeight="1" x14ac:dyDescent="0.25">
      <c r="A99" s="39">
        <v>10</v>
      </c>
      <c r="B99" s="96" t="s">
        <v>83</v>
      </c>
      <c r="C99" s="96"/>
      <c r="D99" s="96"/>
      <c r="E99" s="96"/>
      <c r="F99" s="96"/>
      <c r="G99" s="96"/>
      <c r="H99" s="96"/>
      <c r="I99" s="97"/>
      <c r="K99" s="13"/>
      <c r="L99" s="13"/>
      <c r="M99" s="13"/>
    </row>
    <row r="100" spans="1:13" s="12" customFormat="1" ht="38.25" x14ac:dyDescent="0.25">
      <c r="A100" s="62" t="s">
        <v>138</v>
      </c>
      <c r="B100" s="46">
        <v>102996</v>
      </c>
      <c r="C100" s="47" t="s">
        <v>17</v>
      </c>
      <c r="D100" s="35" t="s">
        <v>141</v>
      </c>
      <c r="E100" s="34" t="s">
        <v>18</v>
      </c>
      <c r="F100" s="65">
        <v>12</v>
      </c>
      <c r="G100" s="37">
        <v>58.58</v>
      </c>
      <c r="H100" s="48">
        <f>G100*1.15</f>
        <v>67.36699999999999</v>
      </c>
      <c r="I100" s="49">
        <f t="shared" ref="I100" si="37">F100*H100</f>
        <v>808.40399999999988</v>
      </c>
      <c r="K100" s="13"/>
      <c r="L100" s="13"/>
      <c r="M100" s="13"/>
    </row>
    <row r="101" spans="1:13" s="12" customFormat="1" ht="51" x14ac:dyDescent="0.25">
      <c r="A101" s="62" t="s">
        <v>139</v>
      </c>
      <c r="B101" s="46">
        <v>89798</v>
      </c>
      <c r="C101" s="47" t="s">
        <v>17</v>
      </c>
      <c r="D101" s="72" t="s">
        <v>121</v>
      </c>
      <c r="E101" s="34" t="s">
        <v>18</v>
      </c>
      <c r="F101" s="65">
        <v>6</v>
      </c>
      <c r="G101" s="37">
        <v>15.77</v>
      </c>
      <c r="H101" s="48">
        <f t="shared" ref="H101:H105" si="38">G101*1.15</f>
        <v>18.135499999999997</v>
      </c>
      <c r="I101" s="49">
        <f t="shared" ref="I101" si="39">F101*H101</f>
        <v>108.81299999999999</v>
      </c>
      <c r="K101" s="13"/>
      <c r="L101" s="13"/>
      <c r="M101" s="13"/>
    </row>
    <row r="102" spans="1:13" s="12" customFormat="1" ht="38.25" x14ac:dyDescent="0.25">
      <c r="A102" s="62" t="s">
        <v>140</v>
      </c>
      <c r="B102" s="46">
        <v>86909</v>
      </c>
      <c r="C102" s="47" t="s">
        <v>17</v>
      </c>
      <c r="D102" s="72" t="s">
        <v>98</v>
      </c>
      <c r="E102" s="34" t="s">
        <v>71</v>
      </c>
      <c r="F102" s="65">
        <v>6</v>
      </c>
      <c r="G102" s="37">
        <v>106.38</v>
      </c>
      <c r="H102" s="48">
        <f t="shared" si="38"/>
        <v>122.33699999999999</v>
      </c>
      <c r="I102" s="49">
        <f t="shared" ref="I102:I105" si="40">F102*H102</f>
        <v>734.02199999999993</v>
      </c>
      <c r="K102" s="13"/>
      <c r="L102" s="13"/>
      <c r="M102" s="13"/>
    </row>
    <row r="103" spans="1:13" s="12" customFormat="1" ht="25.5" x14ac:dyDescent="0.25">
      <c r="A103" s="62" t="s">
        <v>170</v>
      </c>
      <c r="B103" s="46">
        <v>86883</v>
      </c>
      <c r="C103" s="47" t="s">
        <v>17</v>
      </c>
      <c r="D103" s="72" t="s">
        <v>119</v>
      </c>
      <c r="E103" s="34" t="s">
        <v>71</v>
      </c>
      <c r="F103" s="65">
        <v>6</v>
      </c>
      <c r="G103" s="37">
        <v>14.78</v>
      </c>
      <c r="H103" s="48">
        <f t="shared" si="38"/>
        <v>16.996999999999996</v>
      </c>
      <c r="I103" s="49">
        <f t="shared" si="40"/>
        <v>101.98199999999997</v>
      </c>
      <c r="K103" s="13"/>
      <c r="L103" s="13"/>
      <c r="M103" s="13"/>
    </row>
    <row r="104" spans="1:13" s="12" customFormat="1" ht="38.25" x14ac:dyDescent="0.25">
      <c r="A104" s="62" t="s">
        <v>171</v>
      </c>
      <c r="B104" s="46">
        <v>86879</v>
      </c>
      <c r="C104" s="47" t="s">
        <v>17</v>
      </c>
      <c r="D104" s="72" t="s">
        <v>120</v>
      </c>
      <c r="E104" s="34" t="s">
        <v>71</v>
      </c>
      <c r="F104" s="65">
        <v>6</v>
      </c>
      <c r="G104" s="37">
        <v>8.33</v>
      </c>
      <c r="H104" s="48">
        <f t="shared" si="38"/>
        <v>9.5794999999999995</v>
      </c>
      <c r="I104" s="49">
        <f t="shared" si="40"/>
        <v>57.476999999999997</v>
      </c>
      <c r="K104" s="13"/>
      <c r="L104" s="13"/>
      <c r="M104" s="13"/>
    </row>
    <row r="105" spans="1:13" s="12" customFormat="1" ht="51" x14ac:dyDescent="0.25">
      <c r="A105" s="62" t="s">
        <v>172</v>
      </c>
      <c r="B105" s="46">
        <v>89752</v>
      </c>
      <c r="C105" s="47" t="s">
        <v>17</v>
      </c>
      <c r="D105" s="72" t="s">
        <v>122</v>
      </c>
      <c r="E105" s="34" t="s">
        <v>71</v>
      </c>
      <c r="F105" s="65">
        <v>6</v>
      </c>
      <c r="G105" s="37">
        <v>6.85</v>
      </c>
      <c r="H105" s="48">
        <f t="shared" si="38"/>
        <v>7.8774999999999986</v>
      </c>
      <c r="I105" s="49">
        <f t="shared" si="40"/>
        <v>47.264999999999993</v>
      </c>
      <c r="K105" s="13"/>
      <c r="L105" s="13"/>
      <c r="M105" s="13"/>
    </row>
    <row r="106" spans="1:13" s="12" customFormat="1" ht="12.75" customHeight="1" thickBot="1" x14ac:dyDescent="0.3">
      <c r="A106" s="98" t="s">
        <v>15</v>
      </c>
      <c r="B106" s="99"/>
      <c r="C106" s="99"/>
      <c r="D106" s="99"/>
      <c r="E106" s="99"/>
      <c r="F106" s="99"/>
      <c r="G106" s="99"/>
      <c r="H106" s="100"/>
      <c r="I106" s="54">
        <f>SUM(I100:I105)</f>
        <v>1857.963</v>
      </c>
      <c r="K106" s="13"/>
      <c r="L106" s="13"/>
      <c r="M106" s="13"/>
    </row>
    <row r="107" spans="1:13" s="12" customFormat="1" ht="23.25" customHeight="1" x14ac:dyDescent="0.25">
      <c r="A107" s="64">
        <v>11</v>
      </c>
      <c r="B107" s="88" t="s">
        <v>78</v>
      </c>
      <c r="C107" s="88"/>
      <c r="D107" s="88"/>
      <c r="E107" s="88"/>
      <c r="F107" s="88"/>
      <c r="G107" s="88"/>
      <c r="H107" s="88"/>
      <c r="I107" s="89"/>
      <c r="K107" s="13"/>
      <c r="L107" s="13"/>
      <c r="M107" s="13"/>
    </row>
    <row r="108" spans="1:13" s="12" customFormat="1" ht="25.5" x14ac:dyDescent="0.25">
      <c r="A108" s="67" t="s">
        <v>173</v>
      </c>
      <c r="B108" s="34">
        <v>99814</v>
      </c>
      <c r="C108" s="47" t="s">
        <v>17</v>
      </c>
      <c r="D108" s="35" t="s">
        <v>69</v>
      </c>
      <c r="E108" s="34" t="s">
        <v>60</v>
      </c>
      <c r="F108" s="65">
        <v>900</v>
      </c>
      <c r="G108" s="37">
        <v>1.92</v>
      </c>
      <c r="H108" s="48">
        <f>G108*1.15</f>
        <v>2.2079999999999997</v>
      </c>
      <c r="I108" s="49">
        <f t="shared" ref="I108" si="41">F108*H108</f>
        <v>1987.1999999999998</v>
      </c>
      <c r="K108" s="13"/>
      <c r="L108" s="13"/>
      <c r="M108" s="13"/>
    </row>
    <row r="109" spans="1:13" s="12" customFormat="1" ht="38.25" x14ac:dyDescent="0.25">
      <c r="A109" s="67" t="s">
        <v>174</v>
      </c>
      <c r="B109" s="34" t="s">
        <v>110</v>
      </c>
      <c r="C109" s="47" t="s">
        <v>109</v>
      </c>
      <c r="D109" s="72" t="s">
        <v>108</v>
      </c>
      <c r="E109" s="34" t="s">
        <v>60</v>
      </c>
      <c r="F109" s="65">
        <v>480</v>
      </c>
      <c r="G109" s="37">
        <v>10.084720000000001</v>
      </c>
      <c r="H109" s="48">
        <f t="shared" ref="H109:H110" si="42">G109*1.15</f>
        <v>11.597428000000001</v>
      </c>
      <c r="I109" s="49">
        <f t="shared" ref="I109" si="43">F109*H109</f>
        <v>5566.7654400000001</v>
      </c>
      <c r="K109" s="13"/>
      <c r="L109" s="13"/>
      <c r="M109" s="13"/>
    </row>
    <row r="110" spans="1:13" s="12" customFormat="1" ht="25.5" x14ac:dyDescent="0.25">
      <c r="A110" s="67" t="s">
        <v>175</v>
      </c>
      <c r="B110" s="34">
        <v>99857</v>
      </c>
      <c r="C110" s="47" t="s">
        <v>17</v>
      </c>
      <c r="D110" s="72" t="s">
        <v>86</v>
      </c>
      <c r="E110" s="34" t="s">
        <v>18</v>
      </c>
      <c r="F110" s="65">
        <v>36.6</v>
      </c>
      <c r="G110" s="37">
        <v>87.25</v>
      </c>
      <c r="H110" s="48">
        <f t="shared" si="42"/>
        <v>100.33749999999999</v>
      </c>
      <c r="I110" s="49">
        <f t="shared" ref="I110" si="44">F110*H110</f>
        <v>3672.3525</v>
      </c>
      <c r="K110" s="13"/>
      <c r="L110" s="13"/>
      <c r="M110" s="13"/>
    </row>
    <row r="111" spans="1:13" s="12" customFormat="1" ht="13.5" thickBot="1" x14ac:dyDescent="0.3">
      <c r="A111" s="90" t="s">
        <v>15</v>
      </c>
      <c r="B111" s="91"/>
      <c r="C111" s="91"/>
      <c r="D111" s="91"/>
      <c r="E111" s="91"/>
      <c r="F111" s="91"/>
      <c r="G111" s="91"/>
      <c r="H111" s="92"/>
      <c r="I111" s="50">
        <f>SUM(I108:I110)</f>
        <v>11226.317940000001</v>
      </c>
      <c r="K111" s="13"/>
      <c r="L111" s="13"/>
      <c r="M111" s="13"/>
    </row>
    <row r="112" spans="1:13" s="12" customFormat="1" ht="21.75" customHeight="1" thickBot="1" x14ac:dyDescent="0.3">
      <c r="A112" s="93" t="s">
        <v>9</v>
      </c>
      <c r="B112" s="94"/>
      <c r="C112" s="94"/>
      <c r="D112" s="94"/>
      <c r="E112" s="94"/>
      <c r="F112" s="94"/>
      <c r="G112" s="94"/>
      <c r="H112" s="95"/>
      <c r="I112" s="69">
        <f>I21+I26+I30+I35+I53+I91+I98+I106+I111+I42+I72</f>
        <v>211500.00094499998</v>
      </c>
      <c r="K112" s="87"/>
      <c r="L112" s="13"/>
      <c r="M112" s="13"/>
    </row>
    <row r="113" spans="1:13" s="12" customFormat="1" ht="13.5" thickBot="1" x14ac:dyDescent="0.3">
      <c r="A113" s="119" t="s">
        <v>146</v>
      </c>
      <c r="B113" s="120"/>
      <c r="C113" s="120"/>
      <c r="D113" s="120"/>
      <c r="E113" s="120"/>
      <c r="F113" s="120"/>
      <c r="G113" s="120"/>
      <c r="H113" s="120"/>
      <c r="I113" s="121"/>
      <c r="K113" s="13"/>
      <c r="L113" s="13"/>
      <c r="M113" s="13"/>
    </row>
    <row r="114" spans="1:13" s="12" customFormat="1" ht="15.75" customHeight="1" thickBot="1" x14ac:dyDescent="0.3">
      <c r="A114" s="116" t="s">
        <v>10</v>
      </c>
      <c r="B114" s="117"/>
      <c r="C114" s="117"/>
      <c r="D114" s="117"/>
      <c r="E114" s="117"/>
      <c r="F114" s="118"/>
      <c r="G114" s="116" t="s">
        <v>11</v>
      </c>
      <c r="H114" s="117"/>
      <c r="I114" s="118"/>
      <c r="K114" s="13"/>
      <c r="L114" s="13"/>
      <c r="M114" s="13"/>
    </row>
    <row r="115" spans="1:13" s="12" customFormat="1" ht="12.75" x14ac:dyDescent="0.25">
      <c r="A115" s="77" t="s">
        <v>114</v>
      </c>
      <c r="B115" s="78"/>
      <c r="C115" s="79"/>
      <c r="D115" s="81"/>
      <c r="E115" s="78"/>
      <c r="F115" s="82"/>
      <c r="G115" s="80" t="s">
        <v>20</v>
      </c>
      <c r="H115" s="55"/>
      <c r="I115" s="56"/>
      <c r="K115" s="13"/>
      <c r="L115" s="13"/>
      <c r="M115" s="13"/>
    </row>
    <row r="116" spans="1:13" s="12" customFormat="1" ht="12.75" x14ac:dyDescent="0.25">
      <c r="A116" s="57" t="s">
        <v>115</v>
      </c>
      <c r="B116" s="18"/>
      <c r="C116" s="21"/>
      <c r="D116" s="22"/>
      <c r="E116" s="13"/>
      <c r="F116" s="83"/>
      <c r="G116" s="57" t="s">
        <v>14</v>
      </c>
      <c r="H116" s="23"/>
      <c r="I116" s="24"/>
      <c r="K116" s="13"/>
      <c r="L116" s="13"/>
      <c r="M116" s="13"/>
    </row>
    <row r="117" spans="1:13" s="12" customFormat="1" ht="12.75" x14ac:dyDescent="0.25">
      <c r="A117" s="57" t="s">
        <v>116</v>
      </c>
      <c r="B117" s="18"/>
      <c r="C117" s="21"/>
      <c r="D117" s="22"/>
      <c r="E117" s="13"/>
      <c r="F117" s="83"/>
      <c r="G117" s="57" t="s">
        <v>21</v>
      </c>
      <c r="H117" s="23"/>
      <c r="I117" s="24"/>
      <c r="K117" s="13"/>
      <c r="L117" s="13"/>
      <c r="M117" s="13"/>
    </row>
    <row r="118" spans="1:13" s="12" customFormat="1" ht="48" customHeight="1" thickBot="1" x14ac:dyDescent="0.3">
      <c r="A118" s="58" t="s">
        <v>117</v>
      </c>
      <c r="B118" s="70"/>
      <c r="C118" s="31"/>
      <c r="D118" s="30"/>
      <c r="E118" s="84"/>
      <c r="F118" s="85"/>
      <c r="G118" s="58" t="s">
        <v>12</v>
      </c>
      <c r="H118" s="32"/>
      <c r="I118" s="33"/>
      <c r="K118" s="13"/>
      <c r="L118" s="13"/>
      <c r="M118" s="13"/>
    </row>
    <row r="119" spans="1:13" s="12" customFormat="1" x14ac:dyDescent="0.25">
      <c r="A119" s="17"/>
      <c r="B119" s="6"/>
      <c r="C119" s="7"/>
      <c r="D119" s="9"/>
      <c r="E119" s="11"/>
      <c r="F119" s="10"/>
      <c r="G119" s="10"/>
      <c r="H119" s="10"/>
      <c r="I119" s="10"/>
      <c r="K119" s="13"/>
      <c r="L119" s="13"/>
      <c r="M119" s="13"/>
    </row>
    <row r="120" spans="1:13" s="12" customFormat="1" x14ac:dyDescent="0.25">
      <c r="A120" s="17"/>
      <c r="B120" s="6"/>
      <c r="C120" s="7"/>
      <c r="D120" s="9"/>
      <c r="E120" s="11"/>
      <c r="F120" s="10"/>
      <c r="G120" s="10"/>
      <c r="H120" s="10"/>
      <c r="I120" s="10"/>
      <c r="K120" s="13"/>
      <c r="L120" s="13"/>
      <c r="M120" s="13"/>
    </row>
    <row r="121" spans="1:13" s="12" customFormat="1" x14ac:dyDescent="0.25">
      <c r="A121" s="17"/>
      <c r="B121" s="6"/>
      <c r="C121" s="7"/>
      <c r="D121" s="9"/>
      <c r="E121" s="11"/>
      <c r="F121" s="10"/>
      <c r="G121" s="10"/>
      <c r="H121" s="10"/>
      <c r="I121" s="10"/>
      <c r="K121" s="13"/>
      <c r="L121" s="13"/>
      <c r="M121" s="13"/>
    </row>
    <row r="122" spans="1:13" s="12" customFormat="1" x14ac:dyDescent="0.25">
      <c r="A122" s="17"/>
      <c r="B122" s="6"/>
      <c r="C122" s="7"/>
      <c r="D122" s="9"/>
      <c r="E122" s="11"/>
      <c r="F122" s="10"/>
      <c r="G122" s="10"/>
      <c r="H122" s="10"/>
      <c r="I122" s="10"/>
      <c r="K122" s="13"/>
      <c r="L122" s="13"/>
      <c r="M122" s="13"/>
    </row>
    <row r="123" spans="1:13" s="12" customFormat="1" x14ac:dyDescent="0.25">
      <c r="A123" s="17"/>
      <c r="B123" s="6"/>
      <c r="C123" s="7"/>
      <c r="D123" s="9"/>
      <c r="E123" s="11"/>
      <c r="F123" s="10"/>
      <c r="G123" s="10"/>
      <c r="H123" s="10"/>
      <c r="I123" s="10"/>
      <c r="K123" s="13"/>
      <c r="L123" s="13"/>
      <c r="M123" s="13"/>
    </row>
    <row r="124" spans="1:13" s="12" customFormat="1" x14ac:dyDescent="0.25">
      <c r="A124" s="17"/>
      <c r="B124" s="6"/>
      <c r="C124" s="7"/>
      <c r="D124" s="9"/>
      <c r="E124" s="11"/>
      <c r="F124" s="10"/>
      <c r="G124" s="10"/>
      <c r="H124" s="10"/>
      <c r="I124" s="10"/>
      <c r="K124" s="13"/>
      <c r="L124" s="13"/>
      <c r="M124" s="13"/>
    </row>
    <row r="125" spans="1:13" s="12" customFormat="1" x14ac:dyDescent="0.25">
      <c r="A125" s="17"/>
      <c r="B125" s="6"/>
      <c r="C125" s="7"/>
      <c r="D125" s="9"/>
      <c r="E125" s="11"/>
      <c r="F125" s="10"/>
      <c r="G125" s="10"/>
      <c r="H125" s="10"/>
      <c r="I125" s="10"/>
      <c r="K125" s="13"/>
      <c r="L125" s="13"/>
      <c r="M125" s="13"/>
    </row>
    <row r="126" spans="1:13" s="12" customFormat="1" x14ac:dyDescent="0.25">
      <c r="A126" s="17"/>
      <c r="B126" s="6"/>
      <c r="C126" s="7"/>
      <c r="D126" s="9"/>
      <c r="E126" s="11"/>
      <c r="F126" s="10"/>
      <c r="G126" s="10"/>
      <c r="H126" s="10"/>
      <c r="I126" s="10"/>
      <c r="K126" s="13"/>
      <c r="L126" s="13"/>
      <c r="M126" s="13"/>
    </row>
    <row r="127" spans="1:13" s="12" customFormat="1" x14ac:dyDescent="0.25">
      <c r="A127" s="17"/>
      <c r="B127" s="6"/>
      <c r="C127" s="7"/>
      <c r="D127" s="9"/>
      <c r="E127" s="11"/>
      <c r="F127" s="10"/>
      <c r="G127" s="10"/>
      <c r="H127" s="10"/>
      <c r="I127" s="10"/>
      <c r="K127" s="13"/>
      <c r="L127" s="13"/>
      <c r="M127" s="13"/>
    </row>
    <row r="128" spans="1:13" s="12" customFormat="1" ht="12.75" customHeight="1" x14ac:dyDescent="0.25">
      <c r="A128" s="17"/>
      <c r="B128" s="6"/>
      <c r="C128" s="7"/>
      <c r="D128" s="9"/>
      <c r="E128" s="11"/>
      <c r="F128" s="10"/>
      <c r="G128" s="10"/>
      <c r="H128" s="10"/>
      <c r="I128" s="10"/>
      <c r="K128" s="13"/>
      <c r="L128" s="13"/>
      <c r="M128" s="13"/>
    </row>
    <row r="129" spans="1:13" s="12" customFormat="1" ht="15.75" customHeight="1" x14ac:dyDescent="0.25">
      <c r="A129" s="17"/>
      <c r="B129" s="6"/>
      <c r="C129" s="7"/>
      <c r="D129" s="9"/>
      <c r="E129" s="11"/>
      <c r="F129" s="10"/>
      <c r="G129" s="10"/>
      <c r="H129" s="10"/>
      <c r="I129" s="10"/>
      <c r="K129" s="13"/>
      <c r="L129" s="13"/>
      <c r="M129" s="13"/>
    </row>
    <row r="130" spans="1:13" s="12" customFormat="1" ht="36" customHeight="1" x14ac:dyDescent="0.25">
      <c r="A130" s="17"/>
      <c r="B130" s="6"/>
      <c r="C130" s="7"/>
      <c r="D130" s="9"/>
      <c r="E130" s="11"/>
      <c r="F130" s="10"/>
      <c r="G130" s="10"/>
      <c r="H130" s="10"/>
      <c r="I130" s="10"/>
      <c r="K130" s="13"/>
      <c r="L130" s="13"/>
      <c r="M130" s="13"/>
    </row>
    <row r="131" spans="1:13" s="12" customFormat="1" ht="15.75" customHeight="1" x14ac:dyDescent="0.25">
      <c r="A131" s="17"/>
      <c r="B131" s="6"/>
      <c r="C131" s="7"/>
      <c r="D131" s="9"/>
      <c r="E131" s="11"/>
      <c r="F131" s="10"/>
      <c r="G131" s="10"/>
      <c r="H131" s="10"/>
      <c r="I131" s="10"/>
      <c r="K131" s="13"/>
      <c r="L131" s="13"/>
      <c r="M131" s="13"/>
    </row>
    <row r="132" spans="1:13" s="3" customFormat="1" ht="15.75" customHeight="1" x14ac:dyDescent="0.25">
      <c r="A132" s="17"/>
      <c r="B132" s="6"/>
      <c r="C132" s="7"/>
      <c r="D132" s="9"/>
      <c r="E132" s="11"/>
      <c r="F132" s="10"/>
      <c r="G132" s="10"/>
      <c r="H132" s="10"/>
      <c r="I132" s="10"/>
    </row>
    <row r="133" spans="1:13" ht="19.5" customHeight="1" x14ac:dyDescent="0.25"/>
    <row r="135" spans="1:13" ht="39" customHeight="1" x14ac:dyDescent="0.25"/>
    <row r="137" spans="1:13" ht="15" customHeight="1" x14ac:dyDescent="0.25"/>
  </sheetData>
  <sortState ref="B142:J145">
    <sortCondition ref="B142"/>
  </sortState>
  <mergeCells count="31">
    <mergeCell ref="G114:I114"/>
    <mergeCell ref="A114:F114"/>
    <mergeCell ref="A113:I113"/>
    <mergeCell ref="B15:I15"/>
    <mergeCell ref="A21:H21"/>
    <mergeCell ref="B22:I22"/>
    <mergeCell ref="A26:H26"/>
    <mergeCell ref="B27:I27"/>
    <mergeCell ref="A30:H30"/>
    <mergeCell ref="B31:I31"/>
    <mergeCell ref="A35:H35"/>
    <mergeCell ref="B36:I36"/>
    <mergeCell ref="A53:H53"/>
    <mergeCell ref="B54:I54"/>
    <mergeCell ref="A91:H91"/>
    <mergeCell ref="B92:I92"/>
    <mergeCell ref="A1:I5"/>
    <mergeCell ref="A6:I7"/>
    <mergeCell ref="A8:I8"/>
    <mergeCell ref="A9:I9"/>
    <mergeCell ref="A10:I10"/>
    <mergeCell ref="B43:I43"/>
    <mergeCell ref="A42:H42"/>
    <mergeCell ref="A112:H112"/>
    <mergeCell ref="A98:H98"/>
    <mergeCell ref="B99:I99"/>
    <mergeCell ref="A106:H106"/>
    <mergeCell ref="B107:I107"/>
    <mergeCell ref="A111:H111"/>
    <mergeCell ref="A72:H72"/>
    <mergeCell ref="B73:I73"/>
  </mergeCells>
  <printOptions horizontalCentered="1"/>
  <pageMargins left="0.74803149606299213" right="0.51181102362204722" top="0.19685039370078741" bottom="0.15748031496062992" header="0.15748031496062992" footer="0.15748031496062992"/>
  <pageSetup paperSize="9"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Company>...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</dc:creator>
  <cp:lastModifiedBy>usuario</cp:lastModifiedBy>
  <cp:lastPrinted>2022-05-20T12:01:57Z</cp:lastPrinted>
  <dcterms:created xsi:type="dcterms:W3CDTF">2014-02-20T17:14:58Z</dcterms:created>
  <dcterms:modified xsi:type="dcterms:W3CDTF">2022-05-20T12:13:57Z</dcterms:modified>
</cp:coreProperties>
</file>